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iciembre para DGTI - copia_01.29.2020\4.-Informacion Programatica\"/>
    </mc:Choice>
  </mc:AlternateContent>
  <bookViews>
    <workbookView xWindow="240" yWindow="135" windowWidth="19320" windowHeight="8250" activeTab="1"/>
  </bookViews>
  <sheets>
    <sheet name="Diciembre" sheetId="10" r:id="rId1"/>
    <sheet name="Dic Acumulado" sheetId="9" r:id="rId2"/>
  </sheets>
  <calcPr calcId="152511"/>
</workbook>
</file>

<file path=xl/calcChain.xml><?xml version="1.0" encoding="utf-8"?>
<calcChain xmlns="http://schemas.openxmlformats.org/spreadsheetml/2006/main">
  <c r="E24" i="9" l="1"/>
  <c r="E12" i="9"/>
  <c r="H24" i="9" l="1"/>
  <c r="H23" i="9" s="1"/>
  <c r="G24" i="9"/>
  <c r="G23" i="9" s="1"/>
  <c r="E23" i="9"/>
  <c r="D24" i="9"/>
  <c r="F24" i="9" s="1"/>
  <c r="H12" i="9"/>
  <c r="H11" i="9" s="1"/>
  <c r="H41" i="9" s="1"/>
  <c r="G12" i="9"/>
  <c r="E11" i="9"/>
  <c r="D12" i="9"/>
  <c r="G11" i="9"/>
  <c r="F25" i="10"/>
  <c r="I25" i="10" s="1"/>
  <c r="F24" i="10"/>
  <c r="I24" i="10" s="1"/>
  <c r="H23" i="10"/>
  <c r="G23" i="10"/>
  <c r="E23" i="10"/>
  <c r="D23" i="10"/>
  <c r="F12" i="10"/>
  <c r="I12" i="10" s="1"/>
  <c r="H11" i="10"/>
  <c r="H41" i="10" s="1"/>
  <c r="G11" i="10"/>
  <c r="E11" i="10"/>
  <c r="D11" i="10"/>
  <c r="D41" i="10" l="1"/>
  <c r="E41" i="9"/>
  <c r="G41" i="10"/>
  <c r="I24" i="9"/>
  <c r="G41" i="9"/>
  <c r="F12" i="9"/>
  <c r="I12" i="9" s="1"/>
  <c r="I23" i="10"/>
  <c r="F23" i="10"/>
  <c r="E41" i="10"/>
  <c r="D11" i="9"/>
  <c r="D23" i="9"/>
  <c r="F23" i="9" s="1"/>
  <c r="I23" i="9" s="1"/>
  <c r="F11" i="10"/>
  <c r="D41" i="9" l="1"/>
  <c r="F11" i="9"/>
  <c r="F41" i="10"/>
  <c r="I11" i="10"/>
  <c r="I41" i="10" s="1"/>
  <c r="I11" i="9" l="1"/>
  <c r="I41" i="9" s="1"/>
  <c r="F41" i="9"/>
</calcChain>
</file>

<file path=xl/sharedStrings.xml><?xml version="1.0" encoding="utf-8"?>
<sst xmlns="http://schemas.openxmlformats.org/spreadsheetml/2006/main" count="102" uniqueCount="52">
  <si>
    <t>Gasto por Categoría Programática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</si>
  <si>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</si>
  <si>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</si>
  <si>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</si>
  <si>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</si>
  <si>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</si>
  <si>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</si>
  <si>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</si>
  <si>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</si>
  <si>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</si>
  <si>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</si>
  <si>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</si>
  <si>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</si>
  <si>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</si>
  <si>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</si>
  <si>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</si>
  <si>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</si>
  <si>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</si>
  <si>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</si>
  <si>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</si>
  <si>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</si>
  <si>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</si>
  <si>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</si>
  <si>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</si>
  <si>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</si>
  <si>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</si>
  <si>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</si>
  <si>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</si>
  <si>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</si>
  <si>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</si>
  <si>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</si>
  <si>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</si>
  <si>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</si>
  <si>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</si>
  <si>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</si>
  <si>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</si>
  <si>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</si>
  <si>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</si>
  <si>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</si>
  <si>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</si>
  <si>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</si>
  <si>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</si>
  <si>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Casa de las Artesanías del Estado de Yucatán</t>
  </si>
  <si>
    <t>DIRECTORA GENERAL</t>
  </si>
  <si>
    <t>ELABORO</t>
  </si>
  <si>
    <t>AUTORIZO</t>
  </si>
  <si>
    <t>LIC. DAFNE CELINA LÓPEZ OSORIO</t>
  </si>
  <si>
    <t>Cuenta Pública 2019</t>
  </si>
  <si>
    <t>Del 1 al 31 de Diciembre de 2019</t>
  </si>
  <si>
    <t>Del 1 de Enero al 31 de Diciembre de 2019</t>
  </si>
  <si>
    <t>C. JORGE GASPAR MEDINA KUK</t>
  </si>
  <si>
    <t>ENC. TEMP. DEPTO.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</si>
</sst>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General_)"/>
    <numFmt numFmtId="165" formatCode="0_ ;\-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b/>
      <sz val="11"/>
      <color theme="0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2" fillId="0" borderId="0"/>
    <xf numFmtId="0" fontId="2" fillId="0" borderId="0"/>
  </cellStyleXfs>
  <cellXfs count="71">
    <xf numFmtId="0" fontId="0" fillId="0" borderId="0" xfId="0"/>
    <xf numFmtId="0" fontId="0" fillId="0" borderId="0" xfId="0"/>
    <xf numFmtId="0" fontId="4" fillId="2" borderId="0" xfId="0" applyFont="1" applyFill="1"/>
    <xf numFmtId="0" fontId="5" fillId="0" borderId="0" xfId="0" applyFont="1" applyFill="1"/>
    <xf numFmtId="0" fontId="6" fillId="0" borderId="1" xfId="0" applyFont="1" applyFill="1" applyBorder="1" applyAlignment="1">
      <alignment horizontal="justify" vertical="center" wrapText="1"/>
    </xf>
    <xf numFmtId="0" fontId="6" fillId="0" borderId="3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6" fillId="0" borderId="5" xfId="0" applyFont="1" applyFill="1" applyBorder="1" applyAlignment="1">
      <alignment horizontal="justify" vertical="center" wrapText="1"/>
    </xf>
    <xf numFmtId="0" fontId="7" fillId="0" borderId="6" xfId="0" applyFont="1" applyFill="1" applyBorder="1" applyAlignment="1">
      <alignment horizontal="justify" vertical="center" wrapText="1"/>
    </xf>
    <xf numFmtId="3" fontId="6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5" xfId="0" applyNumberFormat="1" applyFont="1" applyFill="1" applyBorder="1" applyAlignment="1">
      <alignment horizontal="right" vertical="center" wrapText="1"/>
    </xf>
    <xf numFmtId="3" fontId="6" fillId="0" borderId="8" xfId="0" applyNumberFormat="1" applyFont="1" applyFill="1" applyBorder="1" applyAlignment="1">
      <alignment horizontal="right" vertical="center" wrapText="1"/>
    </xf>
    <xf numFmtId="3" fontId="7" fillId="0" borderId="2" xfId="0" applyNumberFormat="1" applyFont="1" applyFill="1" applyBorder="1" applyAlignment="1" applyProtection="1">
      <alignment horizontal="right" vertical="center" wrapText="1"/>
    </xf>
    <xf numFmtId="3" fontId="7" fillId="0" borderId="2" xfId="0" applyNumberFormat="1" applyFont="1" applyFill="1" applyBorder="1" applyAlignment="1">
      <alignment vertical="center" wrapText="1"/>
    </xf>
    <xf numFmtId="165" fontId="8" fillId="3" borderId="13" xfId="1" applyNumberFormat="1" applyFont="1" applyFill="1" applyBorder="1" applyAlignment="1" applyProtection="1">
      <alignment horizontal="center"/>
    </xf>
    <xf numFmtId="165" fontId="8" fillId="3" borderId="8" xfId="1" applyNumberFormat="1" applyFont="1" applyFill="1" applyBorder="1" applyAlignment="1" applyProtection="1">
      <alignment horizontal="center"/>
    </xf>
    <xf numFmtId="165" fontId="8" fillId="3" borderId="3" xfId="1" applyNumberFormat="1" applyFont="1" applyFill="1" applyBorder="1" applyAlignment="1" applyProtection="1">
      <alignment horizontal="center"/>
    </xf>
    <xf numFmtId="0" fontId="0" fillId="0" borderId="0" xfId="0" applyAlignment="1">
      <alignment wrapText="1"/>
    </xf>
    <xf numFmtId="165" fontId="9" fillId="3" borderId="17" xfId="1" applyNumberFormat="1" applyFont="1" applyFill="1" applyBorder="1" applyAlignment="1" applyProtection="1">
      <alignment horizontal="center"/>
      <protection locked="0"/>
    </xf>
    <xf numFmtId="165" fontId="9" fillId="3" borderId="0" xfId="1" applyNumberFormat="1" applyFont="1" applyFill="1" applyBorder="1" applyAlignment="1" applyProtection="1">
      <alignment horizontal="center"/>
      <protection locked="0"/>
    </xf>
    <xf numFmtId="165" fontId="9" fillId="3" borderId="18" xfId="1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/>
    <xf numFmtId="0" fontId="10" fillId="0" borderId="0" xfId="0" applyFont="1" applyAlignment="1">
      <alignment horizontal="center"/>
    </xf>
    <xf numFmtId="0" fontId="10" fillId="0" borderId="4" xfId="0" applyFont="1" applyBorder="1"/>
    <xf numFmtId="0" fontId="10" fillId="0" borderId="0" xfId="0" applyFont="1"/>
    <xf numFmtId="3" fontId="3" fillId="0" borderId="7" xfId="0" applyNumberFormat="1" applyFont="1" applyFill="1" applyBorder="1" applyAlignment="1" applyProtection="1">
      <alignment horizontal="right" vertical="center" wrapText="1"/>
    </xf>
    <xf numFmtId="3" fontId="6" fillId="0" borderId="7" xfId="0" applyNumberFormat="1" applyFont="1" applyFill="1" applyBorder="1" applyAlignment="1" applyProtection="1">
      <alignment horizontal="right" vertical="center" wrapText="1"/>
    </xf>
    <xf numFmtId="43" fontId="6" fillId="0" borderId="2" xfId="1" applyFont="1" applyFill="1" applyBorder="1" applyAlignment="1" applyProtection="1">
      <alignment horizontal="right" vertical="center" wrapText="1"/>
      <protection locked="0"/>
    </xf>
    <xf numFmtId="43" fontId="6" fillId="0" borderId="7" xfId="1" applyFont="1" applyFill="1" applyBorder="1" applyAlignment="1" applyProtection="1">
      <alignment horizontal="right" vertical="center" wrapText="1"/>
      <protection locked="0"/>
    </xf>
    <xf numFmtId="43" fontId="7" fillId="0" borderId="8" xfId="1" applyFont="1" applyFill="1" applyBorder="1" applyAlignment="1" applyProtection="1">
      <alignment horizontal="right" vertical="center" wrapText="1"/>
    </xf>
    <xf numFmtId="4" fontId="7" fillId="0" borderId="2" xfId="0" applyNumberFormat="1" applyFont="1" applyFill="1" applyBorder="1" applyAlignment="1" applyProtection="1">
      <alignment horizontal="right" vertical="center" wrapText="1"/>
    </xf>
    <xf numFmtId="4" fontId="6" fillId="0" borderId="7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2" xfId="0" applyNumberFormat="1" applyFont="1" applyFill="1" applyBorder="1" applyAlignment="1" applyProtection="1">
      <alignment horizontal="right" vertical="center" wrapText="1"/>
      <protection locked="0"/>
    </xf>
    <xf numFmtId="4" fontId="3" fillId="0" borderId="7" xfId="0" applyNumberFormat="1" applyFont="1" applyFill="1" applyBorder="1" applyAlignment="1" applyProtection="1">
      <alignment horizontal="right" vertical="center" wrapText="1"/>
    </xf>
    <xf numFmtId="4" fontId="6" fillId="0" borderId="2" xfId="0" applyNumberFormat="1" applyFont="1" applyFill="1" applyBorder="1" applyAlignment="1" applyProtection="1">
      <alignment horizontal="right" vertical="center" wrapText="1"/>
    </xf>
    <xf numFmtId="4" fontId="6" fillId="0" borderId="7" xfId="0" applyNumberFormat="1" applyFont="1" applyFill="1" applyBorder="1" applyAlignment="1" applyProtection="1">
      <alignment horizontal="right" vertical="center" wrapText="1"/>
    </xf>
    <xf numFmtId="43" fontId="0" fillId="0" borderId="0" xfId="0" applyNumberFormat="1"/>
    <xf numFmtId="165" fontId="8" fillId="3" borderId="11" xfId="1" applyNumberFormat="1" applyFont="1" applyFill="1" applyBorder="1" applyAlignment="1" applyProtection="1">
      <alignment horizontal="center" vertical="center"/>
    </xf>
    <xf numFmtId="165" fontId="8" fillId="3" borderId="13" xfId="1" applyNumberFormat="1" applyFont="1" applyFill="1" applyBorder="1" applyAlignment="1" applyProtection="1">
      <alignment horizontal="center" vertical="center"/>
    </xf>
    <xf numFmtId="4" fontId="0" fillId="0" borderId="0" xfId="0" applyNumberFormat="1"/>
    <xf numFmtId="4" fontId="6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Border="1" applyAlignment="1">
      <alignment wrapText="1"/>
    </xf>
    <xf numFmtId="0" fontId="0" fillId="0" borderId="0" xfId="0" applyBorder="1"/>
    <xf numFmtId="43" fontId="0" fillId="0" borderId="0" xfId="1" applyFont="1"/>
    <xf numFmtId="0" fontId="7" fillId="0" borderId="9" xfId="0" applyFont="1" applyFill="1" applyBorder="1" applyAlignment="1">
      <alignment horizontal="left" vertical="center" wrapText="1" indent="3"/>
    </xf>
    <xf numFmtId="0" fontId="7" fillId="0" borderId="10" xfId="0" applyFont="1" applyFill="1" applyBorder="1" applyAlignment="1">
      <alignment horizontal="left" vertical="center" wrapText="1" indent="3"/>
    </xf>
    <xf numFmtId="0" fontId="6" fillId="0" borderId="0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justify" vertical="center"/>
    </xf>
    <xf numFmtId="0" fontId="6" fillId="0" borderId="2" xfId="0" applyFont="1" applyFill="1" applyBorder="1" applyAlignment="1">
      <alignment horizontal="justify" vertical="center"/>
    </xf>
    <xf numFmtId="165" fontId="9" fillId="3" borderId="14" xfId="1" applyNumberFormat="1" applyFont="1" applyFill="1" applyBorder="1" applyAlignment="1" applyProtection="1">
      <alignment horizontal="center"/>
    </xf>
    <xf numFmtId="165" fontId="9" fillId="3" borderId="15" xfId="1" applyNumberFormat="1" applyFont="1" applyFill="1" applyBorder="1" applyAlignment="1" applyProtection="1">
      <alignment horizontal="center"/>
    </xf>
    <xf numFmtId="165" fontId="9" fillId="3" borderId="16" xfId="1" applyNumberFormat="1" applyFont="1" applyFill="1" applyBorder="1" applyAlignment="1" applyProtection="1">
      <alignment horizontal="center"/>
    </xf>
    <xf numFmtId="165" fontId="9" fillId="3" borderId="17" xfId="1" applyNumberFormat="1" applyFont="1" applyFill="1" applyBorder="1" applyAlignment="1" applyProtection="1">
      <alignment horizontal="center"/>
    </xf>
    <xf numFmtId="165" fontId="9" fillId="3" borderId="0" xfId="1" applyNumberFormat="1" applyFont="1" applyFill="1" applyBorder="1" applyAlignment="1" applyProtection="1">
      <alignment horizontal="center"/>
    </xf>
    <xf numFmtId="165" fontId="9" fillId="3" borderId="18" xfId="1" applyNumberFormat="1" applyFont="1" applyFill="1" applyBorder="1" applyAlignment="1" applyProtection="1">
      <alignment horizontal="center"/>
    </xf>
    <xf numFmtId="165" fontId="8" fillId="3" borderId="11" xfId="1" applyNumberFormat="1" applyFont="1" applyFill="1" applyBorder="1" applyAlignment="1" applyProtection="1">
      <alignment horizontal="center" vertical="center"/>
    </xf>
    <xf numFmtId="165" fontId="8" fillId="3" borderId="12" xfId="1" applyNumberFormat="1" applyFont="1" applyFill="1" applyBorder="1" applyAlignment="1" applyProtection="1">
      <alignment horizontal="center" vertical="center"/>
    </xf>
    <xf numFmtId="165" fontId="8" fillId="3" borderId="1" xfId="1" applyNumberFormat="1" applyFont="1" applyFill="1" applyBorder="1" applyAlignment="1" applyProtection="1">
      <alignment horizontal="center" vertical="center"/>
    </xf>
    <xf numFmtId="165" fontId="8" fillId="3" borderId="0" xfId="1" applyNumberFormat="1" applyFont="1" applyFill="1" applyBorder="1" applyAlignment="1" applyProtection="1">
      <alignment horizontal="center" vertical="center"/>
    </xf>
    <xf numFmtId="165" fontId="8" fillId="3" borderId="3" xfId="1" applyNumberFormat="1" applyFont="1" applyFill="1" applyBorder="1" applyAlignment="1" applyProtection="1">
      <alignment horizontal="center" vertical="center"/>
    </xf>
    <xf numFmtId="165" fontId="8" fillId="3" borderId="4" xfId="1" applyNumberFormat="1" applyFont="1" applyFill="1" applyBorder="1" applyAlignment="1" applyProtection="1">
      <alignment horizontal="center" vertical="center"/>
    </xf>
    <xf numFmtId="165" fontId="8" fillId="3" borderId="6" xfId="1" applyNumberFormat="1" applyFont="1" applyFill="1" applyBorder="1" applyAlignment="1" applyProtection="1">
      <alignment horizontal="center"/>
    </xf>
    <xf numFmtId="165" fontId="8" fillId="3" borderId="9" xfId="1" applyNumberFormat="1" applyFont="1" applyFill="1" applyBorder="1" applyAlignment="1" applyProtection="1">
      <alignment horizontal="center"/>
    </xf>
    <xf numFmtId="165" fontId="8" fillId="3" borderId="10" xfId="1" applyNumberFormat="1" applyFont="1" applyFill="1" applyBorder="1" applyAlignment="1" applyProtection="1">
      <alignment horizontal="center"/>
    </xf>
    <xf numFmtId="165" fontId="8" fillId="3" borderId="13" xfId="1" applyNumberFormat="1" applyFont="1" applyFill="1" applyBorder="1" applyAlignment="1" applyProtection="1">
      <alignment horizontal="center" vertical="center"/>
    </xf>
    <xf numFmtId="165" fontId="8" fillId="3" borderId="7" xfId="1" applyNumberFormat="1" applyFont="1" applyFill="1" applyBorder="1" applyAlignment="1" applyProtection="1">
      <alignment horizontal="center" vertical="center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46"/>
  <sheetViews>
    <sheetView topLeftCell="A15" workbookViewId="0">
      <selection activeCell="E41" sqref="E41"/>
    </sheetView>
  </sheetViews>
  <sheetFormatPr baseColWidth="10" defaultColWidth="11.42578125" defaultRowHeight="15" x14ac:dyDescent="0.25"/>
  <cols>
    <col min="1" max="3" width="11.42578125" style="1"/>
    <col min="4" max="4" width="13.140625" style="1" bestFit="1" customWidth="1"/>
    <col min="5" max="5" width="12.140625" style="1" bestFit="1" customWidth="1"/>
    <col min="6" max="8" width="13.140625" style="1" bestFit="1" customWidth="1"/>
    <col min="9" max="9" width="12.140625" style="1" bestFit="1" customWidth="1"/>
    <col min="10" max="11" width="11.42578125" style="1"/>
    <col min="12" max="12" width="11.7109375" style="1" bestFit="1" customWidth="1"/>
    <col min="13" max="16384" width="11.42578125" style="1"/>
  </cols>
  <sheetData>
    <row r="2" spans="1:12" x14ac:dyDescent="0.25">
      <c r="A2" s="54" t="s">
        <v>47</v>
      </c>
      <c r="B2" s="55"/>
      <c r="C2" s="55"/>
      <c r="D2" s="55"/>
      <c r="E2" s="55"/>
      <c r="F2" s="55"/>
      <c r="G2" s="55"/>
      <c r="H2" s="55"/>
      <c r="I2" s="56"/>
    </row>
    <row r="3" spans="1:12" x14ac:dyDescent="0.25">
      <c r="A3" s="19"/>
      <c r="B3" s="20"/>
      <c r="C3" s="20"/>
      <c r="D3" s="20"/>
      <c r="E3" s="20" t="s">
        <v>42</v>
      </c>
      <c r="F3" s="20"/>
      <c r="G3" s="20"/>
      <c r="H3" s="20"/>
      <c r="I3" s="21"/>
    </row>
    <row r="4" spans="1:12" x14ac:dyDescent="0.25">
      <c r="A4" s="57" t="s">
        <v>0</v>
      </c>
      <c r="B4" s="58"/>
      <c r="C4" s="58"/>
      <c r="D4" s="58"/>
      <c r="E4" s="58"/>
      <c r="F4" s="58"/>
      <c r="G4" s="58"/>
      <c r="H4" s="58"/>
      <c r="I4" s="59"/>
    </row>
    <row r="5" spans="1:12" x14ac:dyDescent="0.25">
      <c r="A5" s="57" t="s">
        <v>48</v>
      </c>
      <c r="B5" s="58"/>
      <c r="C5" s="58"/>
      <c r="D5" s="58"/>
      <c r="E5" s="58"/>
      <c r="F5" s="58"/>
      <c r="G5" s="58"/>
      <c r="H5" s="58"/>
      <c r="I5" s="59"/>
    </row>
    <row r="6" spans="1:12" x14ac:dyDescent="0.25">
      <c r="A6" s="2"/>
      <c r="B6" s="2"/>
      <c r="C6" s="2"/>
      <c r="D6" s="2"/>
      <c r="E6" s="2"/>
      <c r="F6" s="2"/>
      <c r="G6" s="2"/>
      <c r="H6" s="2"/>
      <c r="I6" s="2"/>
    </row>
    <row r="7" spans="1:12" x14ac:dyDescent="0.25">
      <c r="A7" s="60" t="s">
        <v>1</v>
      </c>
      <c r="B7" s="61"/>
      <c r="C7" s="61"/>
      <c r="D7" s="66" t="s">
        <v>2</v>
      </c>
      <c r="E7" s="67"/>
      <c r="F7" s="67"/>
      <c r="G7" s="67"/>
      <c r="H7" s="68"/>
      <c r="I7" s="69" t="s">
        <v>3</v>
      </c>
    </row>
    <row r="8" spans="1:12" x14ac:dyDescent="0.25">
      <c r="A8" s="62"/>
      <c r="B8" s="63"/>
      <c r="C8" s="63"/>
      <c r="D8" s="15" t="s">
        <v>4</v>
      </c>
      <c r="E8" s="39" t="s">
        <v>5</v>
      </c>
      <c r="F8" s="39" t="s">
        <v>6</v>
      </c>
      <c r="G8" s="39" t="s">
        <v>7</v>
      </c>
      <c r="H8" s="38" t="s">
        <v>8</v>
      </c>
      <c r="I8" s="70"/>
    </row>
    <row r="9" spans="1:12" x14ac:dyDescent="0.25">
      <c r="A9" s="64"/>
      <c r="B9" s="65"/>
      <c r="C9" s="65"/>
      <c r="D9" s="16">
        <v>1</v>
      </c>
      <c r="E9" s="16">
        <v>2</v>
      </c>
      <c r="F9" s="16" t="s">
        <v>9</v>
      </c>
      <c r="G9" s="16">
        <v>4</v>
      </c>
      <c r="H9" s="17">
        <v>5</v>
      </c>
      <c r="I9" s="16" t="s">
        <v>10</v>
      </c>
    </row>
    <row r="10" spans="1:12" x14ac:dyDescent="0.25">
      <c r="A10" s="51" t="s">
        <v>11</v>
      </c>
      <c r="B10" s="47"/>
      <c r="C10" s="48"/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</row>
    <row r="11" spans="1:12" ht="36" customHeight="1" x14ac:dyDescent="0.25">
      <c r="A11" s="4"/>
      <c r="B11" s="52" t="s">
        <v>12</v>
      </c>
      <c r="C11" s="53"/>
      <c r="D11" s="31">
        <f>SUM(D12:D13)</f>
        <v>1640399</v>
      </c>
      <c r="E11" s="31">
        <f>SUM(E12:E13)</f>
        <v>1059044.75</v>
      </c>
      <c r="F11" s="31">
        <f>D11+E11</f>
        <v>2699443.75</v>
      </c>
      <c r="G11" s="31">
        <f t="shared" ref="G11:H11" si="0">SUM(G12:G13)</f>
        <v>4202590.92</v>
      </c>
      <c r="H11" s="31">
        <f t="shared" si="0"/>
        <v>3391535.92</v>
      </c>
      <c r="I11" s="31">
        <f>F11-G11</f>
        <v>-1503147.17</v>
      </c>
    </row>
    <row r="12" spans="1:12" ht="24" customHeight="1" x14ac:dyDescent="0.25">
      <c r="A12" s="4"/>
      <c r="B12" s="47" t="s">
        <v>13</v>
      </c>
      <c r="C12" s="48"/>
      <c r="D12" s="33">
        <v>1640399</v>
      </c>
      <c r="E12" s="32">
        <v>1059044.75</v>
      </c>
      <c r="F12" s="34">
        <f>D12+E12</f>
        <v>2699443.75</v>
      </c>
      <c r="G12" s="32">
        <v>4202590.92</v>
      </c>
      <c r="H12" s="32">
        <v>3391535.92</v>
      </c>
      <c r="I12" s="35">
        <f>F12-G12</f>
        <v>-1503147.17</v>
      </c>
      <c r="K12" s="44"/>
      <c r="L12" s="40"/>
    </row>
    <row r="13" spans="1:12" ht="12" customHeight="1" x14ac:dyDescent="0.25">
      <c r="A13" s="4"/>
      <c r="B13" s="47" t="s">
        <v>14</v>
      </c>
      <c r="C13" s="48"/>
      <c r="D13" s="33"/>
      <c r="E13" s="32"/>
      <c r="F13" s="34">
        <v>0</v>
      </c>
      <c r="G13" s="32"/>
      <c r="H13" s="32"/>
      <c r="I13" s="36">
        <v>0</v>
      </c>
    </row>
    <row r="14" spans="1:12" s="18" customFormat="1" ht="24" customHeight="1" x14ac:dyDescent="0.25">
      <c r="A14" s="4"/>
      <c r="B14" s="47" t="s">
        <v>15</v>
      </c>
      <c r="C14" s="48"/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</row>
    <row r="15" spans="1:12" ht="23.25" customHeight="1" x14ac:dyDescent="0.25">
      <c r="A15" s="4"/>
      <c r="B15" s="47" t="s">
        <v>16</v>
      </c>
      <c r="C15" s="48"/>
      <c r="D15" s="33"/>
      <c r="E15" s="32"/>
      <c r="F15" s="34">
        <v>0</v>
      </c>
      <c r="G15" s="32"/>
      <c r="H15" s="32"/>
      <c r="I15" s="36">
        <v>0</v>
      </c>
    </row>
    <row r="16" spans="1:12" ht="12" customHeight="1" x14ac:dyDescent="0.25">
      <c r="A16" s="4"/>
      <c r="B16" s="47" t="s">
        <v>17</v>
      </c>
      <c r="C16" s="48"/>
      <c r="D16" s="33"/>
      <c r="E16" s="32"/>
      <c r="F16" s="34">
        <v>0</v>
      </c>
      <c r="G16" s="32"/>
      <c r="H16" s="32"/>
      <c r="I16" s="36">
        <v>0</v>
      </c>
    </row>
    <row r="17" spans="1:9" x14ac:dyDescent="0.25">
      <c r="A17" s="4"/>
      <c r="B17" s="47" t="s">
        <v>18</v>
      </c>
      <c r="C17" s="48"/>
      <c r="D17" s="33"/>
      <c r="E17" s="32"/>
      <c r="F17" s="34">
        <v>0</v>
      </c>
      <c r="G17" s="32"/>
      <c r="H17" s="32"/>
      <c r="I17" s="36">
        <v>0</v>
      </c>
    </row>
    <row r="18" spans="1:9" x14ac:dyDescent="0.25">
      <c r="A18" s="4"/>
      <c r="B18" s="47" t="s">
        <v>19</v>
      </c>
      <c r="C18" s="48"/>
      <c r="D18" s="33"/>
      <c r="E18" s="32"/>
      <c r="F18" s="34">
        <v>0</v>
      </c>
      <c r="G18" s="32"/>
      <c r="H18" s="32"/>
      <c r="I18" s="36">
        <v>0</v>
      </c>
    </row>
    <row r="19" spans="1:9" x14ac:dyDescent="0.25">
      <c r="A19" s="4"/>
      <c r="B19" s="47" t="s">
        <v>20</v>
      </c>
      <c r="C19" s="48"/>
      <c r="D19" s="33"/>
      <c r="E19" s="32"/>
      <c r="F19" s="34">
        <v>0</v>
      </c>
      <c r="G19" s="32"/>
      <c r="H19" s="32"/>
      <c r="I19" s="36">
        <v>0</v>
      </c>
    </row>
    <row r="20" spans="1:9" x14ac:dyDescent="0.25">
      <c r="A20" s="4"/>
      <c r="B20" s="47" t="s">
        <v>21</v>
      </c>
      <c r="C20" s="48"/>
      <c r="D20" s="33"/>
      <c r="E20" s="32"/>
      <c r="F20" s="34">
        <v>0</v>
      </c>
      <c r="G20" s="32"/>
      <c r="H20" s="32"/>
      <c r="I20" s="36">
        <v>0</v>
      </c>
    </row>
    <row r="21" spans="1:9" x14ac:dyDescent="0.25">
      <c r="A21" s="4"/>
      <c r="B21" s="47" t="s">
        <v>22</v>
      </c>
      <c r="C21" s="48"/>
      <c r="D21" s="33"/>
      <c r="E21" s="32"/>
      <c r="F21" s="34">
        <v>0</v>
      </c>
      <c r="G21" s="32"/>
      <c r="H21" s="32"/>
      <c r="I21" s="36">
        <v>0</v>
      </c>
    </row>
    <row r="22" spans="1:9" x14ac:dyDescent="0.25">
      <c r="A22" s="4"/>
      <c r="B22" s="47" t="s">
        <v>23</v>
      </c>
      <c r="C22" s="48"/>
      <c r="D22" s="33"/>
      <c r="E22" s="32"/>
      <c r="F22" s="34">
        <v>0</v>
      </c>
      <c r="G22" s="32"/>
      <c r="H22" s="32"/>
      <c r="I22" s="36">
        <v>0</v>
      </c>
    </row>
    <row r="23" spans="1:9" x14ac:dyDescent="0.25">
      <c r="A23" s="4"/>
      <c r="B23" s="47" t="s">
        <v>24</v>
      </c>
      <c r="C23" s="48"/>
      <c r="D23" s="31">
        <f>SUM(D24:D26)</f>
        <v>82050</v>
      </c>
      <c r="E23" s="31">
        <f t="shared" ref="E23:I23" si="1">SUM(E24:E26)</f>
        <v>17744.150000000001</v>
      </c>
      <c r="F23" s="31">
        <f t="shared" si="1"/>
        <v>99794.15</v>
      </c>
      <c r="G23" s="31">
        <f t="shared" si="1"/>
        <v>185212.68</v>
      </c>
      <c r="H23" s="31">
        <f t="shared" si="1"/>
        <v>185212.68</v>
      </c>
      <c r="I23" s="31">
        <f t="shared" si="1"/>
        <v>-85418.53</v>
      </c>
    </row>
    <row r="24" spans="1:9" x14ac:dyDescent="0.25">
      <c r="A24" s="4"/>
      <c r="B24" s="47" t="s">
        <v>25</v>
      </c>
      <c r="C24" s="48"/>
      <c r="D24" s="33">
        <v>82050</v>
      </c>
      <c r="E24" s="32">
        <v>17744.150000000001</v>
      </c>
      <c r="F24" s="34">
        <f>D24+E24</f>
        <v>99794.15</v>
      </c>
      <c r="G24" s="32">
        <v>185212.68</v>
      </c>
      <c r="H24" s="32">
        <v>185212.68</v>
      </c>
      <c r="I24" s="36">
        <f>F24-G24</f>
        <v>-85418.53</v>
      </c>
    </row>
    <row r="25" spans="1:9" x14ac:dyDescent="0.25">
      <c r="A25" s="4"/>
      <c r="B25" s="47" t="s">
        <v>26</v>
      </c>
      <c r="C25" s="48"/>
      <c r="D25" s="28"/>
      <c r="E25" s="28"/>
      <c r="F25" s="26">
        <f>+D25+E25</f>
        <v>0</v>
      </c>
      <c r="G25" s="29"/>
      <c r="H25" s="29"/>
      <c r="I25" s="27">
        <f>+F25-G25</f>
        <v>0</v>
      </c>
    </row>
    <row r="26" spans="1:9" x14ac:dyDescent="0.25">
      <c r="A26" s="4"/>
      <c r="B26" s="47" t="s">
        <v>27</v>
      </c>
      <c r="C26" s="48"/>
      <c r="D26" s="9"/>
      <c r="E26" s="10"/>
      <c r="F26" s="26">
        <v>0</v>
      </c>
      <c r="G26" s="10"/>
      <c r="H26" s="10"/>
      <c r="I26" s="27">
        <v>0</v>
      </c>
    </row>
    <row r="27" spans="1:9" x14ac:dyDescent="0.25">
      <c r="A27" s="4"/>
      <c r="B27" s="47" t="s">
        <v>28</v>
      </c>
      <c r="C27" s="48"/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</row>
    <row r="28" spans="1:9" x14ac:dyDescent="0.25">
      <c r="A28" s="4"/>
      <c r="B28" s="47" t="s">
        <v>29</v>
      </c>
      <c r="C28" s="48"/>
      <c r="D28" s="9"/>
      <c r="E28" s="10"/>
      <c r="F28" s="26">
        <v>0</v>
      </c>
      <c r="G28" s="10"/>
      <c r="H28" s="10"/>
      <c r="I28" s="27">
        <v>0</v>
      </c>
    </row>
    <row r="29" spans="1:9" x14ac:dyDescent="0.25">
      <c r="A29" s="4"/>
      <c r="B29" s="47" t="s">
        <v>30</v>
      </c>
      <c r="C29" s="48"/>
      <c r="D29" s="9"/>
      <c r="E29" s="10"/>
      <c r="F29" s="26">
        <v>0</v>
      </c>
      <c r="G29" s="10"/>
      <c r="H29" s="10"/>
      <c r="I29" s="27">
        <v>0</v>
      </c>
    </row>
    <row r="30" spans="1:9" x14ac:dyDescent="0.25">
      <c r="A30" s="4"/>
      <c r="B30" s="47" t="s">
        <v>31</v>
      </c>
      <c r="C30" s="48"/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</row>
    <row r="31" spans="1:9" x14ac:dyDescent="0.25">
      <c r="A31" s="4"/>
      <c r="B31" s="47" t="s">
        <v>32</v>
      </c>
      <c r="C31" s="48"/>
      <c r="D31" s="9"/>
      <c r="E31" s="10"/>
      <c r="F31" s="26">
        <v>0</v>
      </c>
      <c r="G31" s="10"/>
      <c r="H31" s="10"/>
      <c r="I31" s="27">
        <v>0</v>
      </c>
    </row>
    <row r="32" spans="1:9" x14ac:dyDescent="0.25">
      <c r="A32" s="4"/>
      <c r="B32" s="47" t="s">
        <v>33</v>
      </c>
      <c r="C32" s="48"/>
      <c r="D32" s="9"/>
      <c r="E32" s="10"/>
      <c r="F32" s="26">
        <v>0</v>
      </c>
      <c r="G32" s="10"/>
      <c r="H32" s="10"/>
      <c r="I32" s="27">
        <v>0</v>
      </c>
    </row>
    <row r="33" spans="1:9" x14ac:dyDescent="0.25">
      <c r="A33" s="4"/>
      <c r="B33" s="47" t="s">
        <v>34</v>
      </c>
      <c r="C33" s="48"/>
      <c r="D33" s="9"/>
      <c r="E33" s="10"/>
      <c r="F33" s="26">
        <v>0</v>
      </c>
      <c r="G33" s="10"/>
      <c r="H33" s="10"/>
      <c r="I33" s="27">
        <v>0</v>
      </c>
    </row>
    <row r="34" spans="1:9" x14ac:dyDescent="0.25">
      <c r="A34" s="4"/>
      <c r="B34" s="47" t="s">
        <v>35</v>
      </c>
      <c r="C34" s="48"/>
      <c r="D34" s="9"/>
      <c r="E34" s="10"/>
      <c r="F34" s="26">
        <v>0</v>
      </c>
      <c r="G34" s="10"/>
      <c r="H34" s="10"/>
      <c r="I34" s="27">
        <v>0</v>
      </c>
    </row>
    <row r="35" spans="1:9" x14ac:dyDescent="0.25">
      <c r="A35" s="4"/>
      <c r="B35" s="47" t="s">
        <v>36</v>
      </c>
      <c r="C35" s="48"/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</row>
    <row r="36" spans="1:9" x14ac:dyDescent="0.25">
      <c r="A36" s="4"/>
      <c r="B36" s="49" t="s">
        <v>37</v>
      </c>
      <c r="C36" s="50"/>
      <c r="D36" s="9"/>
      <c r="E36" s="10"/>
      <c r="F36" s="26">
        <v>0</v>
      </c>
      <c r="G36" s="10"/>
      <c r="H36" s="10"/>
      <c r="I36" s="27">
        <v>0</v>
      </c>
    </row>
    <row r="37" spans="1:9" x14ac:dyDescent="0.25">
      <c r="A37" s="51" t="s">
        <v>38</v>
      </c>
      <c r="B37" s="47"/>
      <c r="C37" s="48"/>
      <c r="D37" s="9"/>
      <c r="E37" s="10"/>
      <c r="F37" s="26">
        <v>0</v>
      </c>
      <c r="G37" s="10"/>
      <c r="H37" s="10"/>
      <c r="I37" s="27">
        <v>0</v>
      </c>
    </row>
    <row r="38" spans="1:9" x14ac:dyDescent="0.25">
      <c r="A38" s="51" t="s">
        <v>39</v>
      </c>
      <c r="B38" s="47"/>
      <c r="C38" s="48"/>
      <c r="D38" s="9"/>
      <c r="E38" s="10"/>
      <c r="F38" s="26">
        <v>0</v>
      </c>
      <c r="G38" s="10"/>
      <c r="H38" s="10"/>
      <c r="I38" s="27">
        <v>0</v>
      </c>
    </row>
    <row r="39" spans="1:9" x14ac:dyDescent="0.25">
      <c r="A39" s="51" t="s">
        <v>40</v>
      </c>
      <c r="B39" s="47"/>
      <c r="C39" s="48"/>
      <c r="D39" s="9"/>
      <c r="E39" s="10"/>
      <c r="F39" s="26">
        <v>0</v>
      </c>
      <c r="G39" s="10"/>
      <c r="H39" s="10"/>
      <c r="I39" s="27">
        <v>0</v>
      </c>
    </row>
    <row r="40" spans="1:9" x14ac:dyDescent="0.25">
      <c r="A40" s="5"/>
      <c r="B40" s="6"/>
      <c r="C40" s="7"/>
      <c r="D40" s="11"/>
      <c r="E40" s="12"/>
      <c r="F40" s="12"/>
      <c r="G40" s="12"/>
      <c r="H40" s="12"/>
      <c r="I40" s="12"/>
    </row>
    <row r="41" spans="1:9" x14ac:dyDescent="0.25">
      <c r="A41" s="8"/>
      <c r="B41" s="45" t="s">
        <v>41</v>
      </c>
      <c r="C41" s="46"/>
      <c r="D41" s="30">
        <f>D10+D11+D14+D23+D27+D30+D35</f>
        <v>1722449</v>
      </c>
      <c r="E41" s="30">
        <f t="shared" ref="E41:I41" si="2">E10+E11+E14+E23+E27+E30+E35</f>
        <v>1076788.8999999999</v>
      </c>
      <c r="F41" s="30">
        <f t="shared" si="2"/>
        <v>2799237.9</v>
      </c>
      <c r="G41" s="30">
        <f t="shared" si="2"/>
        <v>4387803.5999999996</v>
      </c>
      <c r="H41" s="30">
        <f t="shared" si="2"/>
        <v>3576748.6</v>
      </c>
      <c r="I41" s="30">
        <f t="shared" si="2"/>
        <v>-1588565.7</v>
      </c>
    </row>
    <row r="42" spans="1:9" x14ac:dyDescent="0.25">
      <c r="A42" s="3"/>
      <c r="B42" s="3"/>
      <c r="C42" s="3"/>
      <c r="D42" s="3"/>
      <c r="E42" s="3"/>
      <c r="F42" s="3"/>
      <c r="G42" s="3"/>
      <c r="H42" s="3"/>
      <c r="I42" s="3"/>
    </row>
    <row r="43" spans="1:9" x14ac:dyDescent="0.25">
      <c r="A43" s="22"/>
      <c r="B43" s="23" t="s">
        <v>44</v>
      </c>
      <c r="C43" s="22"/>
      <c r="D43" s="22"/>
      <c r="E43" s="22"/>
      <c r="F43" s="22"/>
      <c r="G43" s="23" t="s">
        <v>45</v>
      </c>
      <c r="H43" s="22"/>
      <c r="I43" s="3"/>
    </row>
    <row r="44" spans="1:9" x14ac:dyDescent="0.25">
      <c r="A44" s="24"/>
      <c r="B44" s="24"/>
      <c r="C44" s="24"/>
      <c r="D44" s="25"/>
      <c r="E44" s="25"/>
      <c r="F44" s="24"/>
      <c r="G44" s="24"/>
      <c r="H44" s="24"/>
    </row>
    <row r="45" spans="1:9" x14ac:dyDescent="0.25">
      <c r="A45" s="25"/>
      <c r="B45" s="23" t="s">
        <v>50</v>
      </c>
      <c r="C45" s="25"/>
      <c r="D45" s="25"/>
      <c r="E45" s="25"/>
      <c r="F45" s="25"/>
      <c r="G45" s="23" t="s">
        <v>46</v>
      </c>
      <c r="H45" s="25"/>
    </row>
    <row r="46" spans="1:9" x14ac:dyDescent="0.25">
      <c r="A46" s="25"/>
      <c r="B46" s="23" t="s">
        <v>51</v>
      </c>
      <c r="C46" s="25"/>
      <c r="D46" s="25"/>
      <c r="E46" s="25"/>
      <c r="F46" s="25"/>
      <c r="G46" s="23" t="s">
        <v>43</v>
      </c>
      <c r="H46" s="25"/>
    </row>
  </sheetData>
  <mergeCells count="37">
    <mergeCell ref="A2:I2"/>
    <mergeCell ref="A4:I4"/>
    <mergeCell ref="A5:I5"/>
    <mergeCell ref="A7:C9"/>
    <mergeCell ref="D7:H7"/>
    <mergeCell ref="I7:I8"/>
    <mergeCell ref="B21:C21"/>
    <mergeCell ref="A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1:C41"/>
    <mergeCell ref="B34:C34"/>
    <mergeCell ref="B35:C35"/>
    <mergeCell ref="B36:C36"/>
    <mergeCell ref="A37:C37"/>
    <mergeCell ref="A38:C38"/>
    <mergeCell ref="A39:C39"/>
  </mergeCells>
  <pageMargins left="0.70866141732283472" right="0.70866141732283472" top="0.74803149606299213" bottom="0.74803149606299213" header="0.31496062992125984" footer="0.31496062992125984"/>
  <pageSetup scale="81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49"/>
  <sheetViews>
    <sheetView tabSelected="1" topLeftCell="A4" workbookViewId="0">
      <selection activeCell="G41" sqref="G41"/>
    </sheetView>
  </sheetViews>
  <sheetFormatPr baseColWidth="10" defaultColWidth="11.42578125" defaultRowHeight="15" x14ac:dyDescent="0.25"/>
  <cols>
    <col min="1" max="3" width="11.42578125" style="1"/>
    <col min="4" max="4" width="13.140625" style="1" bestFit="1" customWidth="1"/>
    <col min="5" max="5" width="13.140625" style="1" customWidth="1"/>
    <col min="6" max="8" width="13.140625" style="1" bestFit="1" customWidth="1"/>
    <col min="9" max="9" width="12.140625" style="1" bestFit="1" customWidth="1"/>
    <col min="10" max="16384" width="11.42578125" style="1"/>
  </cols>
  <sheetData>
    <row r="2" spans="1:12" x14ac:dyDescent="0.25">
      <c r="A2" s="54" t="s">
        <v>47</v>
      </c>
      <c r="B2" s="55"/>
      <c r="C2" s="55"/>
      <c r="D2" s="55"/>
      <c r="E2" s="55"/>
      <c r="F2" s="55"/>
      <c r="G2" s="55"/>
      <c r="H2" s="55"/>
      <c r="I2" s="56"/>
    </row>
    <row r="3" spans="1:12" x14ac:dyDescent="0.25">
      <c r="A3" s="19"/>
      <c r="B3" s="20"/>
      <c r="C3" s="20"/>
      <c r="D3" s="20"/>
      <c r="E3" s="20" t="s">
        <v>42</v>
      </c>
      <c r="F3" s="20"/>
      <c r="G3" s="20"/>
      <c r="H3" s="20"/>
      <c r="I3" s="21"/>
    </row>
    <row r="4" spans="1:12" x14ac:dyDescent="0.25">
      <c r="A4" s="57" t="s">
        <v>0</v>
      </c>
      <c r="B4" s="58"/>
      <c r="C4" s="58"/>
      <c r="D4" s="58"/>
      <c r="E4" s="58"/>
      <c r="F4" s="58"/>
      <c r="G4" s="58"/>
      <c r="H4" s="58"/>
      <c r="I4" s="59"/>
    </row>
    <row r="5" spans="1:12" x14ac:dyDescent="0.25">
      <c r="A5" s="57" t="s">
        <v>49</v>
      </c>
      <c r="B5" s="58"/>
      <c r="C5" s="58"/>
      <c r="D5" s="58"/>
      <c r="E5" s="58"/>
      <c r="F5" s="58"/>
      <c r="G5" s="58"/>
      <c r="H5" s="58"/>
      <c r="I5" s="59"/>
    </row>
    <row r="6" spans="1:12" x14ac:dyDescent="0.25">
      <c r="A6" s="2"/>
      <c r="B6" s="2"/>
      <c r="C6" s="2"/>
      <c r="D6" s="2"/>
      <c r="E6" s="2"/>
      <c r="F6" s="2"/>
      <c r="G6" s="2"/>
      <c r="H6" s="2"/>
      <c r="I6" s="2"/>
    </row>
    <row r="7" spans="1:12" x14ac:dyDescent="0.25">
      <c r="A7" s="60" t="s">
        <v>1</v>
      </c>
      <c r="B7" s="61"/>
      <c r="C7" s="61"/>
      <c r="D7" s="66" t="s">
        <v>2</v>
      </c>
      <c r="E7" s="67"/>
      <c r="F7" s="67"/>
      <c r="G7" s="67"/>
      <c r="H7" s="68"/>
      <c r="I7" s="69" t="s">
        <v>3</v>
      </c>
    </row>
    <row r="8" spans="1:12" x14ac:dyDescent="0.25">
      <c r="A8" s="62"/>
      <c r="B8" s="63"/>
      <c r="C8" s="63"/>
      <c r="D8" s="15" t="s">
        <v>4</v>
      </c>
      <c r="E8" s="39" t="s">
        <v>5</v>
      </c>
      <c r="F8" s="39" t="s">
        <v>6</v>
      </c>
      <c r="G8" s="39" t="s">
        <v>7</v>
      </c>
      <c r="H8" s="38" t="s">
        <v>8</v>
      </c>
      <c r="I8" s="70"/>
    </row>
    <row r="9" spans="1:12" x14ac:dyDescent="0.25">
      <c r="A9" s="64"/>
      <c r="B9" s="65"/>
      <c r="C9" s="65"/>
      <c r="D9" s="16">
        <v>1</v>
      </c>
      <c r="E9" s="16">
        <v>2</v>
      </c>
      <c r="F9" s="16" t="s">
        <v>9</v>
      </c>
      <c r="G9" s="16">
        <v>4</v>
      </c>
      <c r="H9" s="17">
        <v>5</v>
      </c>
      <c r="I9" s="16" t="s">
        <v>10</v>
      </c>
    </row>
    <row r="10" spans="1:12" x14ac:dyDescent="0.25">
      <c r="A10" s="51" t="s">
        <v>11</v>
      </c>
      <c r="B10" s="47"/>
      <c r="C10" s="48"/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</row>
    <row r="11" spans="1:12" ht="36" customHeight="1" x14ac:dyDescent="0.25">
      <c r="A11" s="4"/>
      <c r="B11" s="52" t="s">
        <v>12</v>
      </c>
      <c r="C11" s="53"/>
      <c r="D11" s="31">
        <f>SUM(D12:D13)</f>
        <v>19220232</v>
      </c>
      <c r="E11" s="31">
        <f>SUM(E12:E13)</f>
        <v>3468720.29</v>
      </c>
      <c r="F11" s="31">
        <f>D11+E11</f>
        <v>22688952.289999999</v>
      </c>
      <c r="G11" s="31">
        <f t="shared" ref="G11:H11" si="0">SUM(G12:G13)</f>
        <v>22518635.629999995</v>
      </c>
      <c r="H11" s="31">
        <f t="shared" si="0"/>
        <v>21707580.629999995</v>
      </c>
      <c r="I11" s="31">
        <f>F11-G11</f>
        <v>170316.66000000387</v>
      </c>
    </row>
    <row r="12" spans="1:12" ht="24" customHeight="1" x14ac:dyDescent="0.25">
      <c r="A12" s="4"/>
      <c r="B12" s="47" t="s">
        <v>13</v>
      </c>
      <c r="C12" s="48"/>
      <c r="D12" s="33">
        <f>1617663+1562709+1684436+1557381+1639148+1624577+1575647+1614772+1562896+1555629+1584975+1640399</f>
        <v>19220232</v>
      </c>
      <c r="E12" s="32">
        <f>-33544.25-50353.07+81406.03+72057.24+32064.82+150896.38+438703.87+1544961.11+49960.39-140718.21+264241.23+1059044.75</f>
        <v>3468720.29</v>
      </c>
      <c r="F12" s="34">
        <f>D12+E12</f>
        <v>22688952.289999999</v>
      </c>
      <c r="G12" s="32">
        <f>1328929.73+1245152.7+1583210.04+1748391.73+1649131.53+1735975.87+2124321.3+2605739.36+1504675.84+1111247.38+1679269.23+4202590.92</f>
        <v>22518635.629999995</v>
      </c>
      <c r="H12" s="32">
        <f>1328929.73+1245152.7+1583210.04+1748391.73+1649131.53+1735975.87+2124321.3+2605739.36+1504675.84+1111247.38+1679269.23+3391535.92</f>
        <v>21707580.629999995</v>
      </c>
      <c r="I12" s="36">
        <f>F12-G12</f>
        <v>170316.66000000387</v>
      </c>
      <c r="L12" s="41"/>
    </row>
    <row r="13" spans="1:12" ht="12" customHeight="1" x14ac:dyDescent="0.25">
      <c r="A13" s="4"/>
      <c r="B13" s="47" t="s">
        <v>14</v>
      </c>
      <c r="C13" s="48"/>
      <c r="D13" s="9"/>
      <c r="E13" s="10"/>
      <c r="F13" s="26">
        <v>0</v>
      </c>
      <c r="G13" s="10"/>
      <c r="H13" s="10"/>
      <c r="I13" s="27">
        <v>0</v>
      </c>
    </row>
    <row r="14" spans="1:12" s="18" customFormat="1" ht="24" customHeight="1" x14ac:dyDescent="0.25">
      <c r="A14" s="4"/>
      <c r="B14" s="47" t="s">
        <v>15</v>
      </c>
      <c r="C14" s="48"/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L14" s="42"/>
    </row>
    <row r="15" spans="1:12" ht="23.25" customHeight="1" x14ac:dyDescent="0.25">
      <c r="A15" s="4"/>
      <c r="B15" s="47" t="s">
        <v>16</v>
      </c>
      <c r="C15" s="48"/>
      <c r="D15" s="33"/>
      <c r="E15" s="10"/>
      <c r="F15" s="26">
        <v>0</v>
      </c>
      <c r="G15" s="10"/>
      <c r="H15" s="10"/>
      <c r="I15" s="27">
        <v>0</v>
      </c>
      <c r="K15" s="41"/>
      <c r="L15" s="43"/>
    </row>
    <row r="16" spans="1:12" ht="12" customHeight="1" x14ac:dyDescent="0.25">
      <c r="A16" s="4"/>
      <c r="B16" s="47" t="s">
        <v>17</v>
      </c>
      <c r="C16" s="48"/>
      <c r="D16" s="9"/>
      <c r="E16" s="10"/>
      <c r="F16" s="26">
        <v>0</v>
      </c>
      <c r="G16" s="10"/>
      <c r="H16" s="10"/>
      <c r="I16" s="27">
        <v>0</v>
      </c>
      <c r="L16" s="41"/>
    </row>
    <row r="17" spans="1:12" ht="36" customHeight="1" x14ac:dyDescent="0.25">
      <c r="A17" s="4"/>
      <c r="B17" s="47" t="s">
        <v>18</v>
      </c>
      <c r="C17" s="48"/>
      <c r="D17" s="9"/>
      <c r="E17" s="10"/>
      <c r="F17" s="26">
        <v>0</v>
      </c>
      <c r="G17" s="10"/>
      <c r="H17" s="10"/>
      <c r="I17" s="27">
        <v>0</v>
      </c>
      <c r="L17" s="43"/>
    </row>
    <row r="18" spans="1:12" ht="12" customHeight="1" x14ac:dyDescent="0.25">
      <c r="A18" s="4"/>
      <c r="B18" s="47" t="s">
        <v>19</v>
      </c>
      <c r="C18" s="48"/>
      <c r="D18" s="9"/>
      <c r="E18" s="10"/>
      <c r="F18" s="26">
        <v>0</v>
      </c>
      <c r="G18" s="10"/>
      <c r="H18" s="10"/>
      <c r="I18" s="27">
        <v>0</v>
      </c>
    </row>
    <row r="19" spans="1:12" ht="12" customHeight="1" x14ac:dyDescent="0.25">
      <c r="A19" s="4"/>
      <c r="B19" s="47" t="s">
        <v>20</v>
      </c>
      <c r="C19" s="48"/>
      <c r="D19" s="9"/>
      <c r="E19" s="10"/>
      <c r="F19" s="26">
        <v>0</v>
      </c>
      <c r="G19" s="10"/>
      <c r="H19" s="10"/>
      <c r="I19" s="27">
        <v>0</v>
      </c>
    </row>
    <row r="20" spans="1:12" ht="36" customHeight="1" x14ac:dyDescent="0.25">
      <c r="A20" s="4"/>
      <c r="B20" s="47" t="s">
        <v>21</v>
      </c>
      <c r="C20" s="48"/>
      <c r="D20" s="9"/>
      <c r="E20" s="10"/>
      <c r="F20" s="26">
        <v>0</v>
      </c>
      <c r="G20" s="10"/>
      <c r="H20" s="10"/>
      <c r="I20" s="27">
        <v>0</v>
      </c>
    </row>
    <row r="21" spans="1:12" ht="12" customHeight="1" x14ac:dyDescent="0.25">
      <c r="A21" s="4"/>
      <c r="B21" s="47" t="s">
        <v>22</v>
      </c>
      <c r="C21" s="48"/>
      <c r="D21" s="9"/>
      <c r="E21" s="10"/>
      <c r="F21" s="26">
        <v>0</v>
      </c>
      <c r="G21" s="10"/>
      <c r="H21" s="10"/>
      <c r="I21" s="27">
        <v>0</v>
      </c>
    </row>
    <row r="22" spans="1:12" ht="12" customHeight="1" x14ac:dyDescent="0.25">
      <c r="A22" s="4"/>
      <c r="B22" s="47" t="s">
        <v>23</v>
      </c>
      <c r="C22" s="48"/>
      <c r="D22" s="9"/>
      <c r="E22" s="10"/>
      <c r="F22" s="26">
        <v>0</v>
      </c>
      <c r="G22" s="10"/>
      <c r="H22" s="10"/>
      <c r="I22" s="27">
        <v>0</v>
      </c>
    </row>
    <row r="23" spans="1:12" ht="12" customHeight="1" x14ac:dyDescent="0.25">
      <c r="A23" s="4"/>
      <c r="B23" s="47" t="s">
        <v>24</v>
      </c>
      <c r="C23" s="48"/>
      <c r="D23" s="31">
        <f>SUM(D24:D25)</f>
        <v>984600</v>
      </c>
      <c r="E23" s="31">
        <f>SUM(E24:E25)</f>
        <v>1071511.5999999999</v>
      </c>
      <c r="F23" s="31">
        <f>D23+E23</f>
        <v>2056111.5999999999</v>
      </c>
      <c r="G23" s="31">
        <f t="shared" ref="G23:H23" si="1">SUM(G24:G25)</f>
        <v>2141530.13</v>
      </c>
      <c r="H23" s="31">
        <f t="shared" si="1"/>
        <v>2141530.13</v>
      </c>
      <c r="I23" s="31">
        <f>F23-G23</f>
        <v>-85418.530000000028</v>
      </c>
    </row>
    <row r="24" spans="1:12" ht="48.75" customHeight="1" x14ac:dyDescent="0.25">
      <c r="A24" s="4"/>
      <c r="B24" s="47" t="s">
        <v>25</v>
      </c>
      <c r="C24" s="48"/>
      <c r="D24" s="33">
        <f>82050*12</f>
        <v>984600</v>
      </c>
      <c r="E24" s="32">
        <f>406795.18+55737.01+56134.14+124392.32+32641.11+55873.73+32981.39+122907.36+166305.21+17744.15</f>
        <v>1071511.5999999999</v>
      </c>
      <c r="F24" s="34">
        <f>D24+E24</f>
        <v>2056111.5999999999</v>
      </c>
      <c r="G24" s="32">
        <f>171893.36+170316.66+310735.16+137787.01+207586.04+137040.42+114691.11+137923.73+115031.39+204957.36+248355.21+185212.68</f>
        <v>2141530.13</v>
      </c>
      <c r="H24" s="32">
        <f>171893.36+170316.66+310735.16+137787.01+207586.04+137040.42+114691.11+137923.73+115031.39+204957.36+248355.21+185212.68</f>
        <v>2141530.13</v>
      </c>
      <c r="I24" s="32">
        <f>F24-G24</f>
        <v>-85418.530000000028</v>
      </c>
      <c r="K24" s="41"/>
    </row>
    <row r="25" spans="1:12" ht="24" customHeight="1" x14ac:dyDescent="0.25">
      <c r="A25" s="4"/>
      <c r="B25" s="47" t="s">
        <v>26</v>
      </c>
      <c r="C25" s="48"/>
      <c r="D25" s="28"/>
      <c r="E25" s="28"/>
      <c r="F25" s="26">
        <v>0</v>
      </c>
      <c r="G25" s="29"/>
      <c r="H25" s="29"/>
      <c r="I25" s="27">
        <v>0</v>
      </c>
    </row>
    <row r="26" spans="1:12" ht="12" customHeight="1" x14ac:dyDescent="0.25">
      <c r="A26" s="4"/>
      <c r="B26" s="47" t="s">
        <v>27</v>
      </c>
      <c r="C26" s="48"/>
      <c r="D26" s="9"/>
      <c r="E26" s="10"/>
      <c r="F26" s="26">
        <v>0</v>
      </c>
      <c r="G26" s="10"/>
      <c r="H26" s="10"/>
      <c r="I26" s="27">
        <v>0</v>
      </c>
    </row>
    <row r="27" spans="1:12" ht="12" customHeight="1" x14ac:dyDescent="0.25">
      <c r="A27" s="4"/>
      <c r="B27" s="47" t="s">
        <v>28</v>
      </c>
      <c r="C27" s="48"/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</row>
    <row r="28" spans="1:12" ht="36" customHeight="1" x14ac:dyDescent="0.25">
      <c r="A28" s="4"/>
      <c r="B28" s="47" t="s">
        <v>29</v>
      </c>
      <c r="C28" s="48"/>
      <c r="D28" s="9"/>
      <c r="E28" s="10"/>
      <c r="F28" s="26">
        <v>0</v>
      </c>
      <c r="G28" s="10"/>
      <c r="H28" s="10"/>
      <c r="I28" s="27">
        <v>0</v>
      </c>
    </row>
    <row r="29" spans="1:12" ht="12" customHeight="1" x14ac:dyDescent="0.25">
      <c r="A29" s="4"/>
      <c r="B29" s="47" t="s">
        <v>30</v>
      </c>
      <c r="C29" s="48"/>
      <c r="D29" s="9"/>
      <c r="E29" s="10"/>
      <c r="F29" s="26">
        <v>0</v>
      </c>
      <c r="G29" s="10"/>
      <c r="H29" s="10"/>
      <c r="I29" s="27">
        <v>0</v>
      </c>
    </row>
    <row r="30" spans="1:12" ht="12" customHeight="1" x14ac:dyDescent="0.25">
      <c r="A30" s="4"/>
      <c r="B30" s="47" t="s">
        <v>31</v>
      </c>
      <c r="C30" s="48"/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</row>
    <row r="31" spans="1:12" ht="12.75" customHeight="1" x14ac:dyDescent="0.25">
      <c r="A31" s="4"/>
      <c r="B31" s="47" t="s">
        <v>32</v>
      </c>
      <c r="C31" s="48"/>
      <c r="D31" s="9"/>
      <c r="E31" s="10"/>
      <c r="F31" s="26">
        <v>0</v>
      </c>
      <c r="G31" s="10"/>
      <c r="H31" s="10"/>
      <c r="I31" s="27">
        <v>0</v>
      </c>
    </row>
    <row r="32" spans="1:12" ht="23.25" customHeight="1" x14ac:dyDescent="0.25">
      <c r="A32" s="4"/>
      <c r="B32" s="47" t="s">
        <v>33</v>
      </c>
      <c r="C32" s="48"/>
      <c r="D32" s="9"/>
      <c r="E32" s="10"/>
      <c r="F32" s="26">
        <v>0</v>
      </c>
      <c r="G32" s="10"/>
      <c r="H32" s="10"/>
      <c r="I32" s="27">
        <v>0</v>
      </c>
    </row>
    <row r="33" spans="1:9" x14ac:dyDescent="0.25">
      <c r="A33" s="4"/>
      <c r="B33" s="47" t="s">
        <v>34</v>
      </c>
      <c r="C33" s="48"/>
      <c r="D33" s="9"/>
      <c r="E33" s="10"/>
      <c r="F33" s="26">
        <v>0</v>
      </c>
      <c r="G33" s="10"/>
      <c r="H33" s="10"/>
      <c r="I33" s="27">
        <v>0</v>
      </c>
    </row>
    <row r="34" spans="1:9" x14ac:dyDescent="0.25">
      <c r="A34" s="4"/>
      <c r="B34" s="47" t="s">
        <v>35</v>
      </c>
      <c r="C34" s="48"/>
      <c r="D34" s="9"/>
      <c r="E34" s="10"/>
      <c r="F34" s="26">
        <v>0</v>
      </c>
      <c r="G34" s="10"/>
      <c r="H34" s="10"/>
      <c r="I34" s="27">
        <v>0</v>
      </c>
    </row>
    <row r="35" spans="1:9" x14ac:dyDescent="0.25">
      <c r="A35" s="4"/>
      <c r="B35" s="47" t="s">
        <v>36</v>
      </c>
      <c r="C35" s="48"/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</row>
    <row r="36" spans="1:9" x14ac:dyDescent="0.25">
      <c r="A36" s="4"/>
      <c r="B36" s="49" t="s">
        <v>37</v>
      </c>
      <c r="C36" s="50"/>
      <c r="D36" s="9"/>
      <c r="E36" s="10"/>
      <c r="F36" s="26">
        <v>0</v>
      </c>
      <c r="G36" s="10"/>
      <c r="H36" s="10"/>
      <c r="I36" s="27">
        <v>0</v>
      </c>
    </row>
    <row r="37" spans="1:9" x14ac:dyDescent="0.25">
      <c r="A37" s="51" t="s">
        <v>38</v>
      </c>
      <c r="B37" s="47"/>
      <c r="C37" s="48"/>
      <c r="D37" s="9"/>
      <c r="E37" s="10"/>
      <c r="F37" s="26">
        <v>0</v>
      </c>
      <c r="G37" s="10"/>
      <c r="H37" s="10"/>
      <c r="I37" s="27">
        <v>0</v>
      </c>
    </row>
    <row r="38" spans="1:9" x14ac:dyDescent="0.25">
      <c r="A38" s="51" t="s">
        <v>39</v>
      </c>
      <c r="B38" s="47"/>
      <c r="C38" s="48"/>
      <c r="D38" s="9"/>
      <c r="E38" s="10"/>
      <c r="F38" s="26">
        <v>0</v>
      </c>
      <c r="G38" s="10"/>
      <c r="H38" s="10"/>
      <c r="I38" s="27">
        <v>0</v>
      </c>
    </row>
    <row r="39" spans="1:9" x14ac:dyDescent="0.25">
      <c r="A39" s="51" t="s">
        <v>40</v>
      </c>
      <c r="B39" s="47"/>
      <c r="C39" s="48"/>
      <c r="D39" s="9"/>
      <c r="E39" s="10"/>
      <c r="F39" s="26">
        <v>0</v>
      </c>
      <c r="G39" s="10"/>
      <c r="H39" s="10"/>
      <c r="I39" s="27">
        <v>0</v>
      </c>
    </row>
    <row r="40" spans="1:9" x14ac:dyDescent="0.25">
      <c r="A40" s="5"/>
      <c r="B40" s="6"/>
      <c r="C40" s="7"/>
      <c r="D40" s="11"/>
      <c r="E40" s="12"/>
      <c r="F40" s="12"/>
      <c r="G40" s="12"/>
      <c r="H40" s="12"/>
      <c r="I40" s="12"/>
    </row>
    <row r="41" spans="1:9" x14ac:dyDescent="0.25">
      <c r="A41" s="8"/>
      <c r="B41" s="45" t="s">
        <v>41</v>
      </c>
      <c r="C41" s="46"/>
      <c r="D41" s="30">
        <f>D10+D11+D14+D23+D27+D30+D35</f>
        <v>20204832</v>
      </c>
      <c r="E41" s="30">
        <f t="shared" ref="E41:I41" si="2">E10+E11+E14+E23+E27+E30+E35</f>
        <v>4540231.8899999997</v>
      </c>
      <c r="F41" s="30">
        <f t="shared" si="2"/>
        <v>24745063.890000001</v>
      </c>
      <c r="G41" s="30">
        <f t="shared" si="2"/>
        <v>24660165.759999994</v>
      </c>
      <c r="H41" s="30">
        <f t="shared" si="2"/>
        <v>23849110.759999994</v>
      </c>
      <c r="I41" s="30">
        <f t="shared" si="2"/>
        <v>84898.130000003846</v>
      </c>
    </row>
    <row r="42" spans="1:9" x14ac:dyDescent="0.25">
      <c r="A42" s="3"/>
      <c r="B42" s="3"/>
      <c r="C42" s="3"/>
      <c r="D42" s="3"/>
      <c r="E42" s="3"/>
      <c r="F42" s="3"/>
      <c r="G42" s="3"/>
      <c r="H42" s="3"/>
      <c r="I42" s="3"/>
    </row>
    <row r="43" spans="1:9" x14ac:dyDescent="0.25">
      <c r="A43" s="22"/>
      <c r="B43" s="23" t="s">
        <v>44</v>
      </c>
      <c r="C43" s="22"/>
      <c r="D43" s="22"/>
      <c r="E43" s="22"/>
      <c r="F43" s="22"/>
      <c r="G43" s="23" t="s">
        <v>45</v>
      </c>
      <c r="H43" s="22"/>
      <c r="I43" s="3"/>
    </row>
    <row r="44" spans="1:9" x14ac:dyDescent="0.25">
      <c r="A44" s="24"/>
      <c r="B44" s="24"/>
      <c r="C44" s="24"/>
      <c r="D44" s="25"/>
      <c r="E44" s="25"/>
      <c r="F44" s="24"/>
      <c r="G44" s="24"/>
      <c r="H44" s="24"/>
    </row>
    <row r="45" spans="1:9" x14ac:dyDescent="0.25">
      <c r="A45" s="25"/>
      <c r="B45" s="23" t="s">
        <v>50</v>
      </c>
      <c r="C45" s="25"/>
      <c r="D45" s="25"/>
      <c r="E45" s="25"/>
      <c r="F45" s="25"/>
      <c r="G45" s="23" t="s">
        <v>46</v>
      </c>
      <c r="H45" s="25"/>
    </row>
    <row r="46" spans="1:9" x14ac:dyDescent="0.25">
      <c r="A46" s="25"/>
      <c r="B46" s="23" t="s">
        <v>51</v>
      </c>
      <c r="C46" s="25"/>
      <c r="D46" s="25"/>
      <c r="E46" s="25"/>
      <c r="F46" s="25"/>
      <c r="G46" s="23" t="s">
        <v>43</v>
      </c>
      <c r="H46" s="25"/>
    </row>
    <row r="49" spans="7:7" x14ac:dyDescent="0.25">
      <c r="G49" s="37"/>
    </row>
  </sheetData>
  <mergeCells count="37">
    <mergeCell ref="A2:I2"/>
    <mergeCell ref="A4:I4"/>
    <mergeCell ref="A5:I5"/>
    <mergeCell ref="A7:C9"/>
    <mergeCell ref="D7:H7"/>
    <mergeCell ref="I7:I8"/>
    <mergeCell ref="B21:C21"/>
    <mergeCell ref="A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1:C41"/>
    <mergeCell ref="B34:C34"/>
    <mergeCell ref="B35:C35"/>
    <mergeCell ref="B36:C36"/>
    <mergeCell ref="A37:C37"/>
    <mergeCell ref="A38:C38"/>
    <mergeCell ref="A39:C39"/>
  </mergeCells>
  <pageMargins left="0.70866141732283472" right="0.70866141732283472" top="0.74803149606299213" bottom="0.74803149606299213" header="0.31496062992125984" footer="0.31496062992125984"/>
  <pageSetup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Diciembre</vt:lpstr>
      <vt:lpstr>Dic Acumulado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Usuario de Windows</cp:lastModifiedBy>
  <cp:lastPrinted>2020-01-29T17:27:10Z</cp:lastPrinted>
  <dcterms:created xsi:type="dcterms:W3CDTF">2014-09-10T22:59:11Z</dcterms:created>
  <dcterms:modified xsi:type="dcterms:W3CDTF">2020-01-30T18:34:01Z</dcterms:modified>
</cp:coreProperties>
</file>