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quipo2\Desktop\CTA. PUBLICA 2019\MAYO\"/>
    </mc:Choice>
  </mc:AlternateContent>
  <bookViews>
    <workbookView xWindow="120" yWindow="525" windowWidth="20730" windowHeight="8595" activeTab="9"/>
  </bookViews>
  <sheets>
    <sheet name="Edo de sit financiera detal " sheetId="17" r:id="rId1"/>
    <sheet name="informe analitico y otros p " sheetId="18" r:id="rId2"/>
    <sheet name="Balance presupuestario " sheetId="19" r:id="rId3"/>
    <sheet name="Edo analit ing detallado" sheetId="6" r:id="rId4"/>
    <sheet name="Clasif x objeto de gasto" sheetId="7" r:id="rId5"/>
    <sheet name="Clasificación Admiva" sheetId="8" r:id="rId6"/>
    <sheet name="Clasificación Funcional" sheetId="9" r:id="rId7"/>
    <sheet name="Clasif serv personales x catego" sheetId="10" r:id="rId8"/>
    <sheet name="Resultado de Ingresos" sheetId="13" r:id="rId9"/>
    <sheet name="Resultado de Egresos" sheetId="14" r:id="rId10"/>
    <sheet name="Proyección de ingresos" sheetId="11" r:id="rId11"/>
    <sheet name="Proyección de Egresos" sheetId="12" r:id="rId12"/>
    <sheet name="Informe sobre estudios actuaria" sheetId="15" r:id="rId13"/>
    <sheet name="inf analit obligaciones diferen" sheetId="4" r:id="rId14"/>
  </sheets>
  <calcPr calcId="152511"/>
</workbook>
</file>

<file path=xl/calcChain.xml><?xml version="1.0" encoding="utf-8"?>
<calcChain xmlns="http://schemas.openxmlformats.org/spreadsheetml/2006/main">
  <c r="D9" i="9" l="1"/>
  <c r="M9" i="14" l="1"/>
  <c r="M7" i="14"/>
  <c r="M8" i="14"/>
  <c r="M6" i="14"/>
  <c r="L16" i="13"/>
  <c r="L13" i="13"/>
  <c r="N5" i="14"/>
  <c r="L6" i="13"/>
  <c r="B16" i="17" l="1"/>
  <c r="E8" i="10" l="1"/>
  <c r="F8" i="10"/>
  <c r="B8" i="10"/>
  <c r="C8" i="10"/>
  <c r="G46" i="17" l="1"/>
  <c r="E30" i="13" l="1"/>
  <c r="B6" i="13"/>
  <c r="E37" i="7" l="1"/>
  <c r="H37" i="7" s="1"/>
  <c r="E40" i="7"/>
  <c r="H40" i="7" s="1"/>
  <c r="C9" i="19" l="1"/>
  <c r="B30" i="17" l="1"/>
  <c r="D9" i="19" l="1"/>
  <c r="D22" i="19" s="1"/>
  <c r="H43" i="6" l="1"/>
  <c r="G43" i="6"/>
  <c r="G6" i="17" l="1"/>
  <c r="F6" i="17" l="1"/>
  <c r="C16" i="17"/>
  <c r="C24" i="17" l="1"/>
  <c r="C8" i="17"/>
  <c r="C17" i="7" l="1"/>
  <c r="E9" i="19" l="1"/>
  <c r="E22" i="19" s="1"/>
  <c r="C22" i="19"/>
  <c r="G70" i="17"/>
  <c r="F70" i="17"/>
  <c r="G65" i="17"/>
  <c r="F65" i="17"/>
  <c r="C62" i="17"/>
  <c r="B62" i="17"/>
  <c r="G59" i="17"/>
  <c r="F59" i="17"/>
  <c r="F46" i="17"/>
  <c r="C30" i="17"/>
  <c r="B24" i="17"/>
  <c r="B8" i="17"/>
  <c r="F61" i="17" l="1"/>
  <c r="F81" i="17"/>
  <c r="F83" i="17" s="1"/>
  <c r="B46" i="17"/>
  <c r="B64" i="17" s="1"/>
  <c r="G81" i="17"/>
  <c r="G61" i="17"/>
  <c r="C46" i="17"/>
  <c r="C64" i="17" s="1"/>
  <c r="G16" i="14"/>
  <c r="G83" i="17" l="1"/>
  <c r="C31" i="10"/>
  <c r="E31" i="10"/>
  <c r="F31" i="10"/>
  <c r="B31" i="10"/>
  <c r="D9" i="10"/>
  <c r="D8" i="10" s="1"/>
  <c r="D31" i="10" s="1"/>
  <c r="E46" i="9"/>
  <c r="F46" i="9"/>
  <c r="F29" i="9"/>
  <c r="F9" i="9" s="1"/>
  <c r="G29" i="9"/>
  <c r="G9" i="9" s="1"/>
  <c r="D66" i="9"/>
  <c r="D46" i="9" s="1"/>
  <c r="E66" i="9"/>
  <c r="F66" i="9"/>
  <c r="G66" i="9"/>
  <c r="G46" i="9" s="1"/>
  <c r="C66" i="9"/>
  <c r="C46" i="9" s="1"/>
  <c r="D29" i="9"/>
  <c r="C29" i="9"/>
  <c r="C9" i="9" s="1"/>
  <c r="H67" i="9"/>
  <c r="H66" i="9" s="1"/>
  <c r="H46" i="9" s="1"/>
  <c r="E30" i="9"/>
  <c r="E29" i="9" s="1"/>
  <c r="E9" i="9" s="1"/>
  <c r="E19" i="8"/>
  <c r="F19" i="8"/>
  <c r="E8" i="8"/>
  <c r="F8" i="8"/>
  <c r="C19" i="8"/>
  <c r="B19" i="8"/>
  <c r="C8" i="8"/>
  <c r="B8" i="8"/>
  <c r="B30" i="8" s="1"/>
  <c r="D21" i="8"/>
  <c r="D19" i="8" s="1"/>
  <c r="D10" i="8"/>
  <c r="G10" i="8" s="1"/>
  <c r="C83" i="9" l="1"/>
  <c r="D8" i="8"/>
  <c r="G8" i="8" s="1"/>
  <c r="G83" i="9"/>
  <c r="F83" i="9"/>
  <c r="D83" i="9"/>
  <c r="H30" i="9"/>
  <c r="H29" i="9" s="1"/>
  <c r="F30" i="8"/>
  <c r="E30" i="8"/>
  <c r="G19" i="8"/>
  <c r="C30" i="8"/>
  <c r="G21" i="8"/>
  <c r="G9" i="10"/>
  <c r="G8" i="10" s="1"/>
  <c r="G31" i="10" s="1"/>
  <c r="H115" i="7"/>
  <c r="H112" i="7" s="1"/>
  <c r="G112" i="7"/>
  <c r="G27" i="7"/>
  <c r="G17" i="7"/>
  <c r="G9" i="7"/>
  <c r="F27" i="7"/>
  <c r="F17" i="7"/>
  <c r="F9" i="7"/>
  <c r="F112" i="7"/>
  <c r="E112" i="7"/>
  <c r="E36" i="7"/>
  <c r="H36" i="7" s="1"/>
  <c r="E35" i="7"/>
  <c r="H35" i="7" s="1"/>
  <c r="E34" i="7"/>
  <c r="H34" i="7" s="1"/>
  <c r="E33" i="7"/>
  <c r="H33" i="7" s="1"/>
  <c r="E32" i="7"/>
  <c r="H32" i="7" s="1"/>
  <c r="E31" i="7"/>
  <c r="H31" i="7" s="1"/>
  <c r="E30" i="7"/>
  <c r="H30" i="7" s="1"/>
  <c r="E29" i="7"/>
  <c r="E28" i="7"/>
  <c r="H28" i="7" s="1"/>
  <c r="E26" i="7"/>
  <c r="H26" i="7" s="1"/>
  <c r="E25" i="7"/>
  <c r="H25" i="7" s="1"/>
  <c r="E24" i="7"/>
  <c r="H24" i="7" s="1"/>
  <c r="E23" i="7"/>
  <c r="H23" i="7" s="1"/>
  <c r="E22" i="7"/>
  <c r="H22" i="7" s="1"/>
  <c r="E21" i="7"/>
  <c r="H21" i="7" s="1"/>
  <c r="E20" i="7"/>
  <c r="H20" i="7" s="1"/>
  <c r="E19" i="7"/>
  <c r="H19" i="7" s="1"/>
  <c r="E18" i="7"/>
  <c r="H18" i="7" s="1"/>
  <c r="E16" i="7"/>
  <c r="H16" i="7" s="1"/>
  <c r="E15" i="7"/>
  <c r="H15" i="7" s="1"/>
  <c r="E14" i="7"/>
  <c r="H14" i="7" s="1"/>
  <c r="E13" i="7"/>
  <c r="H13" i="7" s="1"/>
  <c r="E12" i="7"/>
  <c r="H12" i="7" s="1"/>
  <c r="E11" i="7"/>
  <c r="H11" i="7" s="1"/>
  <c r="E10" i="7"/>
  <c r="D27" i="7"/>
  <c r="D17" i="7"/>
  <c r="D9" i="7"/>
  <c r="C27" i="7"/>
  <c r="C9" i="7"/>
  <c r="C8" i="7" s="1"/>
  <c r="E83" i="9" l="1"/>
  <c r="H9" i="9"/>
  <c r="H83" i="9" s="1"/>
  <c r="D30" i="8"/>
  <c r="G30" i="8" s="1"/>
  <c r="G8" i="7"/>
  <c r="G158" i="7" s="1"/>
  <c r="F8" i="7"/>
  <c r="F158" i="7" s="1"/>
  <c r="D8" i="7"/>
  <c r="D158" i="7" s="1"/>
  <c r="E27" i="7"/>
  <c r="H27" i="7" s="1"/>
  <c r="H29" i="7"/>
  <c r="C158" i="7"/>
  <c r="E17" i="7"/>
  <c r="H17" i="7" s="1"/>
  <c r="E9" i="7"/>
  <c r="H10" i="7"/>
  <c r="H9" i="7" s="1"/>
  <c r="G74" i="6"/>
  <c r="H74" i="6"/>
  <c r="I62" i="6"/>
  <c r="I36" i="6"/>
  <c r="I16" i="6"/>
  <c r="F36" i="6"/>
  <c r="F16" i="6"/>
  <c r="E43" i="6"/>
  <c r="E74" i="6" s="1"/>
  <c r="D43" i="6"/>
  <c r="I43" i="6" s="1"/>
  <c r="E8" i="7" l="1"/>
  <c r="E158" i="7" s="1"/>
  <c r="H8" i="7"/>
  <c r="H158" i="7" s="1"/>
  <c r="I74" i="6"/>
  <c r="F43" i="6"/>
  <c r="F74" i="6" s="1"/>
  <c r="D74" i="6"/>
  <c r="G5" i="14"/>
  <c r="G27" i="14" s="1"/>
  <c r="D5" i="14" l="1"/>
  <c r="D27" i="14" s="1"/>
  <c r="E5" i="14"/>
  <c r="E27" i="14" s="1"/>
  <c r="F5" i="14"/>
  <c r="F27" i="14" s="1"/>
  <c r="C5" i="14"/>
  <c r="C27" i="14" s="1"/>
  <c r="B5" i="14"/>
  <c r="B27" i="14" s="1"/>
  <c r="C6" i="13"/>
  <c r="D6" i="13"/>
  <c r="E6" i="13"/>
  <c r="F6" i="13"/>
  <c r="F30" i="13" s="1"/>
  <c r="G6" i="13"/>
  <c r="G30" i="13" s="1"/>
</calcChain>
</file>

<file path=xl/sharedStrings.xml><?xml version="1.0" encoding="utf-8"?>
<sst xmlns="http://schemas.openxmlformats.org/spreadsheetml/2006/main" count="894" uniqueCount="593">
  <si>
    <t>Estado de Situación Financiera Detallado - LDF</t>
  </si>
  <si>
    <t>(PESOS)</t>
  </si>
  <si>
    <t>ACTIVO</t>
  </si>
  <si>
    <t>Activo Circulante</t>
  </si>
  <si>
    <t>NOMBRE DEL ENTE PÚBLICO (a)</t>
  </si>
  <si>
    <t>Concepto (c)</t>
  </si>
  <si>
    <t>PASIVO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</si>
  <si>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</si>
  <si>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</si>
  <si>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</si>
  <si>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</si>
  <si>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</si>
  <si>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</si>
  <si>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</si>
  <si>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</si>
  <si>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</si>
  <si>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</si>
  <si>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</si>
  <si>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</si>
  <si>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</si>
  <si>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</si>
  <si>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</si>
  <si>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</si>
  <si>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</si>
  <si>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</si>
  <si>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</si>
  <si>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</si>
  <si>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</si>
  <si>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</si>
  <si>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</si>
  <si>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</si>
  <si>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</si>
  <si>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</si>
  <si>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</si>
  <si>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</si>
  <si>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</si>
  <si>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</si>
  <si>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</si>
  <si>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</si>
  <si>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</si>
  <si>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</si>
  <si>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</si>
  <si>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</si>
  <si>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</si>
  <si>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</si>
  <si>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</si>
  <si>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</si>
  <si>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</si>
  <si>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</si>
  <si>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</si>
  <si>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</si>
  <si>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</si>
  <si>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</si>
  <si>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</si>
  <si>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</si>
  <si>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</si>
  <si>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</si>
  <si>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</si>
  <si>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</si>
  <si>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</si>
  <si>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</si>
  <si>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</si>
  <si>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</si>
  <si>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</si>
  <si>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</si>
  <si>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</si>
  <si>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</si>
  <si>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</si>
  <si>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</si>
  <si>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</si>
  <si>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</si>
  <si>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</si>
  <si>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</si>
  <si>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</si>
  <si>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</si>
  <si>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</si>
  <si>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</si>
  <si>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</si>
  <si>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</si>
  <si>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</si>
  <si>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</si>
  <si>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</si>
  <si>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</si>
  <si>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</si>
  <si>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</si>
  <si>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</si>
  <si>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</si>
  <si>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</si>
  <si>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</si>
  <si>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</si>
  <si>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</si>
  <si>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</si>
  <si>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</si>
  <si>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</si>
  <si>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</si>
  <si>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</si>
  <si>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</si>
  <si>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</si>
  <si>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</si>
  <si>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</si>
  <si>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</si>
  <si>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</si>
  <si>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</si>
  <si>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</si>
  <si>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</si>
  <si>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</si>
  <si>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</si>
  <si>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</si>
  <si>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</si>
  <si>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</si>
  <si>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</si>
  <si>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</si>
  <si>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</si>
  <si>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</si>
  <si>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</si>
  <si>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</si>
  <si>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</si>
  <si>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</si>
  <si>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</si>
  <si>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</si>
  <si>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</si>
  <si>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</si>
  <si>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Del 1 de enero al XX de XXXX de 20XN (b)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</si>
  <si>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</si>
  <si>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</si>
  <si>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</si>
  <si>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</si>
  <si>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</si>
  <si>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</si>
  <si>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</si>
  <si>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</si>
  <si>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</si>
  <si>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</si>
  <si>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</si>
  <si>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</si>
  <si>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</si>
  <si>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</si>
  <si>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</si>
  <si>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</si>
  <si>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</si>
  <si>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</si>
  <si>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</si>
  <si>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</si>
  <si>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</si>
  <si>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</si>
  <si>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</si>
  <si>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</si>
  <si>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</si>
  <si>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</si>
  <si>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</si>
  <si>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</si>
  <si>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</si>
  <si>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</si>
  <si>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</si>
  <si>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</si>
  <si>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</si>
  <si>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</si>
  <si>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</si>
  <si>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</si>
  <si>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</si>
  <si>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</si>
  <si>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</si>
  <si>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</si>
  <si>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</si>
  <si>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</si>
  <si>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</si>
  <si>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</si>
  <si>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</si>
  <si>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</si>
  <si>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</si>
  <si>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</si>
  <si>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</si>
  <si>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</si>
  <si>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</si>
  <si>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</si>
  <si>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</si>
  <si>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</si>
  <si>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</si>
  <si>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</si>
  <si>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</si>
  <si>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</si>
  <si>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</si>
  <si>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</si>
  <si>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</si>
  <si>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</si>
  <si>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</si>
  <si>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</si>
  <si>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</si>
  <si>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</si>
  <si>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</si>
  <si>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</si>
  <si>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</si>
  <si>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</si>
  <si>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</si>
  <si>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</si>
  <si>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</si>
  <si>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</si>
  <si>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</si>
  <si>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</si>
  <si>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</si>
  <si>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</si>
  <si>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</si>
  <si>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</si>
  <si>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</si>
  <si>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</si>
  <si>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</si>
  <si>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</si>
  <si>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</si>
  <si>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</si>
  <si>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</si>
  <si>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</si>
  <si>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</si>
  <si>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</si>
  <si>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r>
      <t>B. Egresos Presupuestarios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(B = B1+B2)</t>
    </r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</si>
  <si>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</si>
  <si>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</si>
  <si>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</si>
  <si>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</si>
  <si>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</si>
  <si>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</si>
  <si>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</si>
  <si>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</si>
  <si>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>Estimado/                          Aprobado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</si>
  <si>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</si>
  <si>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</si>
  <si>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</si>
  <si>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</si>
  <si>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</si>
  <si>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</si>
  <si>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</si>
  <si>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</si>
  <si>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</si>
  <si>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</si>
  <si>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</si>
  <si>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</si>
  <si>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</si>
  <si>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</si>
  <si>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</si>
  <si>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</si>
  <si>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</si>
  <si>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</si>
  <si>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</si>
  <si>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</si>
  <si>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</si>
  <si>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</si>
  <si>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</si>
  <si>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</si>
  <si>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</si>
  <si>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</si>
  <si>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</si>
  <si>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</si>
  <si>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</si>
  <si>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</si>
  <si>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</si>
  <si>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</si>
  <si>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</si>
  <si>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</si>
  <si>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</si>
  <si>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</si>
  <si>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</si>
  <si>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</si>
  <si>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</si>
  <si>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</si>
  <si>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</si>
  <si>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</si>
  <si>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</si>
  <si>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</si>
  <si>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</si>
  <si>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</si>
  <si>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</si>
  <si>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</si>
  <si>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</si>
  <si>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</si>
  <si>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</si>
  <si>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</si>
  <si>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</si>
  <si>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</si>
  <si>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</si>
  <si>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</si>
  <si>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</si>
  <si>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</si>
  <si>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</si>
  <si>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</si>
  <si>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</si>
  <si>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</si>
  <si>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</si>
  <si>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</si>
  <si>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</si>
  <si>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</si>
  <si>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</si>
  <si>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</si>
  <si>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</si>
  <si>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</si>
  <si>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</si>
  <si>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</si>
  <si>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</si>
  <si>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</si>
  <si>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</si>
  <si>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</si>
  <si>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</si>
  <si>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</si>
  <si>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</si>
  <si>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</si>
  <si>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</si>
  <si>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</si>
  <si>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</si>
  <si>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</si>
  <si>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</si>
  <si>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</si>
  <si>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</si>
  <si>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</si>
  <si>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</si>
  <si>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</si>
  <si>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</si>
  <si>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</si>
  <si>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</si>
  <si>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</si>
  <si>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</si>
  <si>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</si>
  <si>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</si>
  <si>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</si>
  <si>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</si>
  <si>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</si>
  <si>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</si>
  <si>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</si>
  <si>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</si>
  <si>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</si>
  <si>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</si>
  <si>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</si>
  <si>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</si>
  <si>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</si>
  <si>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</si>
  <si>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</si>
  <si>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</si>
  <si>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</si>
  <si>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</si>
  <si>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</si>
  <si>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</si>
  <si>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</si>
  <si>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</si>
  <si>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</si>
  <si>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</si>
  <si>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</si>
  <si>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</si>
  <si>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</si>
  <si>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</si>
  <si>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</si>
  <si>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</si>
  <si>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</si>
  <si>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</si>
  <si>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</si>
  <si>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</si>
  <si>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</si>
  <si>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</si>
  <si>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</si>
  <si>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</si>
  <si>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</si>
  <si>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</si>
  <si>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</si>
  <si>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</si>
  <si>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</si>
  <si>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</si>
  <si>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</si>
  <si>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</si>
  <si>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</si>
  <si>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</si>
  <si>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</si>
  <si>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</si>
  <si>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</si>
  <si>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</si>
  <si>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</si>
  <si>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</si>
  <si>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</si>
  <si>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</si>
  <si>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</si>
  <si>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</si>
  <si>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</si>
  <si>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</si>
  <si>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</si>
  <si>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</si>
  <si>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</si>
  <si>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</si>
  <si>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</si>
  <si>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</si>
  <si>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</si>
  <si>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</si>
  <si>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</si>
  <si>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</si>
  <si>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</si>
  <si>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</si>
  <si>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</si>
  <si>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</si>
  <si>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</si>
  <si>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</si>
  <si>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</si>
  <si>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</si>
  <si>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</si>
  <si>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</si>
  <si>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</si>
  <si>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</si>
  <si>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</si>
  <si>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</si>
  <si>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</si>
  <si>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</si>
  <si>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</si>
  <si>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</si>
  <si>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</si>
  <si>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</si>
  <si>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</si>
  <si>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</si>
  <si>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</si>
  <si>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</si>
  <si>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</si>
  <si>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</si>
  <si>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</si>
  <si>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</si>
  <si>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</si>
  <si>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</si>
  <si>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</si>
  <si>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</si>
  <si>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</si>
  <si>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</si>
  <si>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</si>
  <si>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</si>
  <si>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</si>
  <si>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</si>
  <si>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</si>
  <si>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</si>
  <si>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</si>
  <si>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</si>
  <si>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</si>
  <si>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</si>
  <si>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</si>
  <si>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</si>
  <si>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</si>
  <si>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</si>
  <si>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</si>
  <si>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</si>
  <si>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</si>
  <si>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</si>
  <si>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</si>
  <si>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</si>
  <si>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</si>
  <si>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</si>
  <si>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</si>
  <si>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</si>
  <si>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</si>
  <si>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</si>
  <si>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NOMBRE DE LA ENTIDAD FEDERATIVA / MUNICIPIO (a)</t>
  </si>
  <si>
    <t>Proyecciones de Ingresos - LDF</t>
  </si>
  <si>
    <t xml:space="preserve">(CIFRAS NOMINALES) </t>
  </si>
  <si>
    <t>Concepto (b)</t>
  </si>
  <si>
    <t xml:space="preserve">Año en Cuestión </t>
  </si>
  <si>
    <t>(de iniciativa de Ley) (c)</t>
  </si>
  <si>
    <t>Año 1 (d)</t>
  </si>
  <si>
    <t>Año 2 (d)</t>
  </si>
  <si>
    <t>Año 3 (d)</t>
  </si>
  <si>
    <t>Año 4 (d)</t>
  </si>
  <si>
    <t>Año 5 (d)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</si>
  <si>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</si>
  <si>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</si>
  <si>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</si>
  <si>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1.   Ingresos de Libre Disposición (1=A+B+C+D+E+F+G+H+I+J+K+L)</t>
  </si>
  <si>
    <r>
      <t>A.</t>
    </r>
    <r>
      <rPr>
        <sz val="11"/>
        <color theme="1"/>
        <rFont val="Calibri"/>
        <family val="2"/>
        <scheme val="minor"/>
      </rPr>
      <t>     Impuestos</t>
    </r>
  </si>
  <si>
    <r>
      <t>B.</t>
    </r>
    <r>
      <rPr>
        <sz val="11"/>
        <color theme="1"/>
        <rFont val="Calibri"/>
        <family val="2"/>
        <scheme val="minor"/>
      </rPr>
      <t>     Cuotas y Aportaciones de Seguridad Social</t>
    </r>
  </si>
  <si>
    <r>
      <t>C.</t>
    </r>
    <r>
      <rPr>
        <sz val="11"/>
        <color theme="1"/>
        <rFont val="Calibri"/>
        <family val="2"/>
        <scheme val="minor"/>
      </rPr>
      <t>    Contribuciones de Mejoras</t>
    </r>
  </si>
  <si>
    <r>
      <t>D.</t>
    </r>
    <r>
      <rPr>
        <sz val="11"/>
        <color theme="1"/>
        <rFont val="Calibri"/>
        <family val="2"/>
        <scheme val="minor"/>
      </rPr>
      <t>    Derechos</t>
    </r>
  </si>
  <si>
    <r>
      <t>E.</t>
    </r>
    <r>
      <rPr>
        <sz val="11"/>
        <color theme="1"/>
        <rFont val="Calibri"/>
        <family val="2"/>
        <scheme val="minor"/>
      </rPr>
      <t>     Productos</t>
    </r>
  </si>
  <si>
    <r>
      <t>F.</t>
    </r>
    <r>
      <rPr>
        <sz val="11"/>
        <color theme="1"/>
        <rFont val="Calibri"/>
        <family val="2"/>
        <scheme val="minor"/>
      </rPr>
      <t>     Aprovechamientos</t>
    </r>
  </si>
  <si>
    <r>
      <t>G.</t>
    </r>
    <r>
      <rPr>
        <sz val="11"/>
        <color theme="1"/>
        <rFont val="Calibri"/>
        <family val="2"/>
        <scheme val="minor"/>
      </rPr>
      <t>    Ingresos por Ventas de Bienes y Servicios</t>
    </r>
  </si>
  <si>
    <r>
      <t>H.</t>
    </r>
    <r>
      <rPr>
        <sz val="11"/>
        <color theme="1"/>
        <rFont val="Calibri"/>
        <family val="2"/>
        <scheme val="minor"/>
      </rPr>
      <t>    Participaciones</t>
    </r>
  </si>
  <si>
    <r>
      <t>I.</t>
    </r>
    <r>
      <rPr>
        <sz val="11"/>
        <color theme="1"/>
        <rFont val="Calibri"/>
        <family val="2"/>
        <scheme val="minor"/>
      </rPr>
      <t>      Incentivos Derivados de la Colaboración Fiscal</t>
    </r>
  </si>
  <si>
    <r>
      <t>J.</t>
    </r>
    <r>
      <rPr>
        <sz val="11"/>
        <color theme="1"/>
        <rFont val="Calibri"/>
        <family val="2"/>
        <scheme val="minor"/>
      </rPr>
      <t>     Transferencias</t>
    </r>
  </si>
  <si>
    <r>
      <t>K.</t>
    </r>
    <r>
      <rPr>
        <sz val="11"/>
        <color theme="1"/>
        <rFont val="Calibri"/>
        <family val="2"/>
        <scheme val="minor"/>
      </rPr>
      <t>     Convenios</t>
    </r>
  </si>
  <si>
    <r>
      <t>L.</t>
    </r>
    <r>
      <rPr>
        <sz val="11"/>
        <color theme="1"/>
        <rFont val="Calibri"/>
        <family val="2"/>
        <scheme val="minor"/>
      </rPr>
      <t>     Otros Ingresos de Libre Disposición</t>
    </r>
  </si>
  <si>
    <t>2.   Transferencias Federales Etiquetadas (2=A+B+C+D+E)</t>
  </si>
  <si>
    <r>
      <t>A.</t>
    </r>
    <r>
      <rPr>
        <sz val="11"/>
        <color theme="1"/>
        <rFont val="Calibri"/>
        <family val="2"/>
        <scheme val="minor"/>
      </rPr>
      <t>     Aportaciones</t>
    </r>
  </si>
  <si>
    <r>
      <t>B.</t>
    </r>
    <r>
      <rPr>
        <sz val="11"/>
        <color theme="1"/>
        <rFont val="Calibri"/>
        <family val="2"/>
        <scheme val="minor"/>
      </rPr>
      <t>    Convenios</t>
    </r>
  </si>
  <si>
    <r>
      <t>C.</t>
    </r>
    <r>
      <rPr>
        <sz val="11"/>
        <color theme="1"/>
        <rFont val="Calibri"/>
        <family val="2"/>
        <scheme val="minor"/>
      </rPr>
      <t>    Fondos Distintos de Aportaciones</t>
    </r>
  </si>
  <si>
    <r>
      <t>D.</t>
    </r>
    <r>
      <rPr>
        <sz val="11"/>
        <color theme="1"/>
        <rFont val="Calibri"/>
        <family val="2"/>
        <scheme val="minor"/>
      </rPr>
      <t>    Transferencias, Subsidios y Subvenciones, y Pensiones y Jubilaciones</t>
    </r>
  </si>
  <si>
    <r>
      <t>E.</t>
    </r>
    <r>
      <rPr>
        <sz val="11"/>
        <color theme="1"/>
        <rFont val="Calibri"/>
        <family val="2"/>
        <scheme val="minor"/>
      </rPr>
      <t>    Otras Transferencias Federales Etiquetadas</t>
    </r>
  </si>
  <si>
    <t>3.   Ingresos Derivados de Financiamientos (3=A)</t>
  </si>
  <si>
    <r>
      <t>A.</t>
    </r>
    <r>
      <rPr>
        <sz val="11"/>
        <color theme="1"/>
        <rFont val="Calibri"/>
        <family val="2"/>
        <scheme val="minor"/>
      </rPr>
      <t>    Ingresos Derivados de Financiamientos</t>
    </r>
  </si>
  <si>
    <t>4.   Total de Ingresos Proyectados (4=1+2+3)</t>
  </si>
  <si>
    <t>NOMBRE DE LA ENTIDAD FEDERATIVA / MUNICIPIO(a)</t>
  </si>
  <si>
    <t>Proyecciones de Egresos - LDF</t>
  </si>
  <si>
    <t>(CIFRAS NOMINALES)</t>
  </si>
  <si>
    <t>(de proyecto de presupuesto) (c)</t>
  </si>
  <si>
    <r>
      <t>1.  Gasto No Etiquetado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(1=A+B+C+D+E+F+G+H+I)</t>
    </r>
  </si>
  <si>
    <r>
      <t>A.</t>
    </r>
    <r>
      <rPr>
        <sz val="11"/>
        <color theme="1"/>
        <rFont val="Calibri"/>
        <family val="2"/>
        <scheme val="minor"/>
      </rPr>
      <t>     Servicios Personales</t>
    </r>
  </si>
  <si>
    <r>
      <t>B.</t>
    </r>
    <r>
      <rPr>
        <sz val="11"/>
        <color theme="1"/>
        <rFont val="Calibri"/>
        <family val="2"/>
        <scheme val="minor"/>
      </rPr>
      <t>     Materiales y Suministros</t>
    </r>
  </si>
  <si>
    <r>
      <t>C.</t>
    </r>
    <r>
      <rPr>
        <sz val="11"/>
        <color theme="1"/>
        <rFont val="Calibri"/>
        <family val="2"/>
        <scheme val="minor"/>
      </rPr>
      <t>    Servicios Generales</t>
    </r>
  </si>
  <si>
    <r>
      <t>D.</t>
    </r>
    <r>
      <rPr>
        <sz val="11"/>
        <color theme="1"/>
        <rFont val="Calibri"/>
        <family val="2"/>
        <scheme val="minor"/>
      </rPr>
      <t>    Transferencias, Asignaciones, Subsidios y Otras Ayudas</t>
    </r>
  </si>
  <si>
    <r>
      <t>E.</t>
    </r>
    <r>
      <rPr>
        <sz val="11"/>
        <color theme="1"/>
        <rFont val="Calibri"/>
        <family val="2"/>
        <scheme val="minor"/>
      </rPr>
      <t>     Bienes Muebles, Inmuebles e Intangibles</t>
    </r>
  </si>
  <si>
    <r>
      <t>F.</t>
    </r>
    <r>
      <rPr>
        <sz val="11"/>
        <color theme="1"/>
        <rFont val="Calibri"/>
        <family val="2"/>
        <scheme val="minor"/>
      </rPr>
      <t>     Inversión Pública</t>
    </r>
  </si>
  <si>
    <r>
      <t>G.</t>
    </r>
    <r>
      <rPr>
        <sz val="11"/>
        <color theme="1"/>
        <rFont val="Calibri"/>
        <family val="2"/>
        <scheme val="minor"/>
      </rPr>
      <t>    Inversiones Financieras y Otras Provisiones</t>
    </r>
  </si>
  <si>
    <r>
      <t>H.</t>
    </r>
    <r>
      <rPr>
        <sz val="11"/>
        <color theme="1"/>
        <rFont val="Calibri"/>
        <family val="2"/>
        <scheme val="minor"/>
      </rPr>
      <t xml:space="preserve">    Participaciones y Aportaciones </t>
    </r>
  </si>
  <si>
    <r>
      <t>I.</t>
    </r>
    <r>
      <rPr>
        <sz val="11"/>
        <color theme="1"/>
        <rFont val="Calibri"/>
        <family val="2"/>
        <scheme val="minor"/>
      </rPr>
      <t>      Deuda Pública</t>
    </r>
  </si>
  <si>
    <t>2.  Gasto Etiquetado (2=A+B+C+D+E+F+G+H+I)</t>
  </si>
  <si>
    <r>
      <t>H.</t>
    </r>
    <r>
      <rPr>
        <sz val="11"/>
        <color theme="1"/>
        <rFont val="Calibri"/>
        <family val="2"/>
        <scheme val="minor"/>
      </rPr>
      <t>    Participaciones y Aportaciones</t>
    </r>
  </si>
  <si>
    <t>3.  Total de Egresos Proyectados (3 = 1 + 2)</t>
  </si>
  <si>
    <t>Resultados de Ingresos - LDF</t>
  </si>
  <si>
    <t>1.  Ingresos de Libre Disposición (1=A+B+C+D+E+F+G+H+I+J+K+L)</t>
  </si>
  <si>
    <r>
      <t>A.</t>
    </r>
    <r>
      <rPr>
        <sz val="11"/>
        <color theme="1"/>
        <rFont val="Calibri"/>
        <family val="2"/>
        <scheme val="minor"/>
      </rPr>
      <t>    Impuestos</t>
    </r>
  </si>
  <si>
    <r>
      <t>B.</t>
    </r>
    <r>
      <rPr>
        <sz val="11"/>
        <color theme="1"/>
        <rFont val="Calibri"/>
        <family val="2"/>
        <scheme val="minor"/>
      </rPr>
      <t>    Cuotas y Aportaciones de Seguridad Social</t>
    </r>
  </si>
  <si>
    <r>
      <t>E.</t>
    </r>
    <r>
      <rPr>
        <sz val="11"/>
        <color theme="1"/>
        <rFont val="Calibri"/>
        <family val="2"/>
        <scheme val="minor"/>
      </rPr>
      <t>    Productos</t>
    </r>
  </si>
  <si>
    <r>
      <t>F.</t>
    </r>
    <r>
      <rPr>
        <sz val="11"/>
        <color theme="1"/>
        <rFont val="Calibri"/>
        <family val="2"/>
        <scheme val="minor"/>
      </rPr>
      <t>    Aprovechamientos</t>
    </r>
  </si>
  <si>
    <r>
      <t>I.</t>
    </r>
    <r>
      <rPr>
        <sz val="11"/>
        <color theme="1"/>
        <rFont val="Calibri"/>
        <family val="2"/>
        <scheme val="minor"/>
      </rPr>
      <t>     Incentivos Derivados de la Colaboración Fiscal</t>
    </r>
  </si>
  <si>
    <r>
      <t>J.</t>
    </r>
    <r>
      <rPr>
        <sz val="11"/>
        <color theme="1"/>
        <rFont val="Calibri"/>
        <family val="2"/>
        <scheme val="minor"/>
      </rPr>
      <t xml:space="preserve">     Transferencias </t>
    </r>
  </si>
  <si>
    <r>
      <t>K.</t>
    </r>
    <r>
      <rPr>
        <sz val="11"/>
        <color theme="1"/>
        <rFont val="Calibri"/>
        <family val="2"/>
        <scheme val="minor"/>
      </rPr>
      <t>    Convenios</t>
    </r>
  </si>
  <si>
    <r>
      <t>2.  Transferencias Federales Etiquetadas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(2=A+B+C+D+E)</t>
    </r>
  </si>
  <si>
    <r>
      <t>A.</t>
    </r>
    <r>
      <rPr>
        <sz val="11"/>
        <color theme="1"/>
        <rFont val="Calibri"/>
        <family val="2"/>
        <scheme val="minor"/>
      </rPr>
      <t>    Aportaciones</t>
    </r>
  </si>
  <si>
    <t>3.  Ingresos Derivados de Financiamientos (3=A)</t>
  </si>
  <si>
    <t>4.  Total de Resultados de Ingresos (4=1+2+3)</t>
  </si>
  <si>
    <t>Resultados de Egresos - LDF</t>
  </si>
  <si>
    <t>3.  Total del Resultado de Egresos (3=1+2)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</si>
  <si>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</si>
  <si>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</si>
  <si>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</si>
  <si>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</si>
  <si>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</si>
  <si>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</si>
  <si>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</si>
  <si>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</si>
  <si>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</si>
  <si>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</si>
  <si>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</si>
  <si>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</si>
  <si>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</si>
  <si>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</si>
  <si>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</si>
  <si>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</si>
  <si>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</si>
  <si>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</si>
  <si>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</si>
  <si>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</si>
  <si>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</si>
  <si>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</si>
  <si>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</si>
  <si>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</si>
  <si>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</si>
  <si>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</si>
  <si>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</si>
  <si>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</si>
  <si>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</si>
  <si>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</si>
  <si>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</si>
  <si>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</si>
  <si>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</si>
  <si>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</si>
  <si>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</si>
  <si>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</si>
  <si>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</si>
  <si>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</si>
  <si>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</si>
  <si>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</si>
  <si>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</si>
  <si>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</si>
  <si>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</si>
  <si>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</si>
  <si>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</si>
  <si>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</si>
  <si>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CASA DE LAS ARTESANIAS DEL ESTADO DE YUCATAN</t>
  </si>
  <si>
    <t>DIRECTORA GENERAL</t>
  </si>
  <si>
    <t>________________________________________</t>
  </si>
  <si>
    <t xml:space="preserve">      C.P. FRANCISCO DANIEL SIERRA FAJARDO</t>
  </si>
  <si>
    <t xml:space="preserve">                    CONTADOR GENERAL</t>
  </si>
  <si>
    <t>C.P. FRANCISCO DANIEL SIERRA FAJARDO</t>
  </si>
  <si>
    <t>CONTADOR GENERAL</t>
  </si>
  <si>
    <t xml:space="preserve">                                  CONTADOR GENERAL</t>
  </si>
  <si>
    <t xml:space="preserve">                  C.P. FRANCISCO DANIEL SIERRA FAJARDO</t>
  </si>
  <si>
    <t xml:space="preserve">                  _____________________________________</t>
  </si>
  <si>
    <t>indicadores de la postura fiscal</t>
  </si>
  <si>
    <t>ingreso acumulado</t>
  </si>
  <si>
    <t>ingresos acumilado</t>
  </si>
  <si>
    <t>estado de resultado acumulado</t>
  </si>
  <si>
    <t>LIC. DAFNE CELINA LOPEZ OSORIO</t>
  </si>
  <si>
    <t xml:space="preserve">               LIC. DAFNE CELINA LOPEZ OSORIO</t>
  </si>
  <si>
    <t xml:space="preserve">               LIC. DAFNE  CELINA  LOPEZ OSORIO</t>
  </si>
  <si>
    <t xml:space="preserve">                                                       LIC. DAFNE CELINA LOPEZ OSORIO</t>
  </si>
  <si>
    <t xml:space="preserve"> </t>
  </si>
  <si>
    <t>al 31 de Dic de 2018</t>
  </si>
  <si>
    <r>
      <t xml:space="preserve">Año del Ejercicio Vigente </t>
    </r>
    <r>
      <rPr>
        <b/>
        <vertAlign val="superscript"/>
        <sz val="11"/>
        <color theme="1"/>
        <rFont val="Calibri"/>
        <family val="2"/>
        <scheme val="minor"/>
      </rPr>
      <t>2019</t>
    </r>
  </si>
  <si>
    <t>AÑO ANTERIOR</t>
  </si>
  <si>
    <t>Al  31 de Mayo de 2019</t>
  </si>
  <si>
    <t>Saldo Final del 31 de Mayo de 2019</t>
  </si>
  <si>
    <t>Del 1 de enero al 31 de Mayo  de 2019</t>
  </si>
  <si>
    <t xml:space="preserve"> al 31 de Mayo de 2019</t>
  </si>
  <si>
    <t>Del 1 de Enero  al 31 de Mayo  de 2019 (b)</t>
  </si>
  <si>
    <t>Del 1  de Enero al 31 de Mayo de2019 (b)</t>
  </si>
  <si>
    <t>Del 1 de Enero al 31 de Mayo de 2019(b)</t>
  </si>
  <si>
    <t>Del 1  de Enero al 31 de Mayo de 2019 (b)</t>
  </si>
  <si>
    <t>Del 1 de Enero al 31 de Mayo de 2019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</si>
</sst>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6"/>
      <color theme="1"/>
      <name val="Arial"/>
      <family val="2"/>
    </font>
    <font>
      <b/>
      <vertAlign val="superscript"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"/>
      <name val="Arial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93">
    <xf numFmtId="0" fontId="0" fillId="0" borderId="0" xfId="0"/>
    <xf numFmtId="0" fontId="0" fillId="0" borderId="0" xfId="0" applyFont="1"/>
    <xf numFmtId="0" fontId="1" fillId="0" borderId="8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justify" vertical="center" wrapText="1"/>
    </xf>
    <xf numFmtId="0" fontId="0" fillId="0" borderId="10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0" borderId="3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justify" vertical="center" wrapText="1"/>
    </xf>
    <xf numFmtId="0" fontId="0" fillId="0" borderId="0" xfId="0" applyBorder="1"/>
    <xf numFmtId="0" fontId="0" fillId="0" borderId="16" xfId="0" applyBorder="1"/>
    <xf numFmtId="0" fontId="0" fillId="2" borderId="1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justify" vertical="center" wrapText="1"/>
    </xf>
    <xf numFmtId="0" fontId="0" fillId="0" borderId="10" xfId="0" applyFont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7" xfId="0" applyFont="1" applyBorder="1" applyAlignment="1">
      <alignment horizontal="left" vertical="center" wrapText="1" indent="5"/>
    </xf>
    <xf numFmtId="0" fontId="0" fillId="2" borderId="7" xfId="0" applyFont="1" applyFill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5"/>
    </xf>
    <xf numFmtId="0" fontId="4" fillId="0" borderId="7" xfId="0" applyFont="1" applyBorder="1" applyAlignment="1">
      <alignment horizontal="justify" vertical="center"/>
    </xf>
    <xf numFmtId="0" fontId="0" fillId="0" borderId="7" xfId="0" applyFont="1" applyBorder="1" applyAlignment="1">
      <alignment horizontal="justify" vertical="center"/>
    </xf>
    <xf numFmtId="0" fontId="0" fillId="3" borderId="7" xfId="0" applyFont="1" applyFill="1" applyBorder="1" applyAlignment="1">
      <alignment vertical="center"/>
    </xf>
    <xf numFmtId="0" fontId="1" fillId="0" borderId="7" xfId="0" applyFont="1" applyBorder="1" applyAlignment="1">
      <alignment horizontal="left" vertical="center" indent="1"/>
    </xf>
    <xf numFmtId="0" fontId="0" fillId="0" borderId="11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1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justify" vertical="center"/>
    </xf>
    <xf numFmtId="0" fontId="0" fillId="0" borderId="4" xfId="0" applyFont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justify" vertical="center"/>
    </xf>
    <xf numFmtId="0" fontId="4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1" fillId="2" borderId="22" xfId="0" applyFont="1" applyFill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justify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1" fillId="0" borderId="5" xfId="0" applyFont="1" applyFill="1" applyBorder="1" applyAlignment="1">
      <alignment horizontal="left" vertical="center" wrapText="1" indent="1"/>
    </xf>
    <xf numFmtId="0" fontId="0" fillId="0" borderId="5" xfId="0" applyFont="1" applyFill="1" applyBorder="1" applyAlignment="1">
      <alignment horizontal="left" vertical="center" wrapText="1" indent="3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5" xfId="0" applyFont="1" applyBorder="1" applyAlignment="1">
      <alignment horizontal="left" vertical="center" wrapText="1" indent="1"/>
    </xf>
    <xf numFmtId="0" fontId="0" fillId="0" borderId="5" xfId="0" applyFont="1" applyBorder="1" applyAlignment="1">
      <alignment horizontal="left" vertical="center" wrapText="1" indent="3"/>
    </xf>
    <xf numFmtId="0" fontId="1" fillId="2" borderId="1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 wrapText="1" indent="4"/>
    </xf>
    <xf numFmtId="0" fontId="0" fillId="0" borderId="8" xfId="0" applyFont="1" applyFill="1" applyBorder="1" applyAlignment="1">
      <alignment horizontal="justify" vertical="center" wrapText="1"/>
    </xf>
    <xf numFmtId="0" fontId="0" fillId="0" borderId="11" xfId="0" applyFont="1" applyFill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/>
    </xf>
    <xf numFmtId="0" fontId="0" fillId="0" borderId="5" xfId="0" applyFont="1" applyBorder="1" applyAlignment="1">
      <alignment horizontal="justify" vertical="center"/>
    </xf>
    <xf numFmtId="0" fontId="0" fillId="0" borderId="8" xfId="0" applyFont="1" applyBorder="1" applyAlignment="1">
      <alignment horizontal="justify" vertical="center"/>
    </xf>
    <xf numFmtId="0" fontId="6" fillId="0" borderId="8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 indent="1"/>
    </xf>
    <xf numFmtId="0" fontId="7" fillId="0" borderId="6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4" borderId="6" xfId="0" applyFont="1" applyFill="1" applyBorder="1" applyAlignment="1">
      <alignment vertical="center"/>
    </xf>
    <xf numFmtId="0" fontId="1" fillId="4" borderId="5" xfId="0" applyFont="1" applyFill="1" applyBorder="1" applyAlignment="1">
      <alignment horizontal="justify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2" fontId="0" fillId="0" borderId="7" xfId="0" applyNumberFormat="1" applyFont="1" applyBorder="1" applyAlignment="1">
      <alignment horizontal="justify" vertical="center" wrapText="1"/>
    </xf>
    <xf numFmtId="0" fontId="0" fillId="0" borderId="7" xfId="0" applyFont="1" applyBorder="1" applyAlignment="1">
      <alignment horizontal="center" vertical="center"/>
    </xf>
    <xf numFmtId="44" fontId="0" fillId="0" borderId="7" xfId="1" applyFont="1" applyBorder="1" applyAlignment="1">
      <alignment horizontal="justify" vertical="center"/>
    </xf>
    <xf numFmtId="44" fontId="0" fillId="0" borderId="11" xfId="1" applyFont="1" applyBorder="1" applyAlignment="1">
      <alignment horizontal="justify" vertical="center"/>
    </xf>
    <xf numFmtId="44" fontId="0" fillId="0" borderId="0" xfId="1" applyFont="1"/>
    <xf numFmtId="44" fontId="0" fillId="0" borderId="7" xfId="1" applyFont="1" applyFill="1" applyBorder="1" applyAlignment="1">
      <alignment horizontal="justify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vertical="center"/>
    </xf>
    <xf numFmtId="0" fontId="9" fillId="0" borderId="7" xfId="0" applyFont="1" applyBorder="1" applyAlignment="1">
      <alignment horizontal="justify" vertical="center"/>
    </xf>
    <xf numFmtId="44" fontId="1" fillId="0" borderId="25" xfId="1" applyFont="1" applyBorder="1" applyAlignment="1">
      <alignment horizontal="center" vertical="center"/>
    </xf>
    <xf numFmtId="44" fontId="1" fillId="0" borderId="24" xfId="0" applyNumberFormat="1" applyFont="1" applyBorder="1" applyAlignment="1">
      <alignment horizontal="center" vertical="center"/>
    </xf>
    <xf numFmtId="43" fontId="10" fillId="0" borderId="29" xfId="2" applyFont="1" applyFill="1" applyBorder="1" applyAlignment="1" applyProtection="1">
      <alignment horizontal="right"/>
      <protection locked="0"/>
    </xf>
    <xf numFmtId="43" fontId="0" fillId="0" borderId="7" xfId="0" applyNumberFormat="1" applyFont="1" applyBorder="1" applyAlignment="1">
      <alignment horizontal="center" vertical="center"/>
    </xf>
    <xf numFmtId="43" fontId="1" fillId="0" borderId="7" xfId="0" applyNumberFormat="1" applyFont="1" applyBorder="1" applyAlignment="1">
      <alignment horizontal="center" vertical="center"/>
    </xf>
    <xf numFmtId="0" fontId="1" fillId="0" borderId="0" xfId="0" applyFont="1"/>
    <xf numFmtId="43" fontId="10" fillId="0" borderId="29" xfId="2" applyFont="1" applyFill="1" applyBorder="1" applyAlignment="1">
      <alignment horizontal="right"/>
    </xf>
    <xf numFmtId="44" fontId="1" fillId="0" borderId="7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center"/>
    </xf>
    <xf numFmtId="44" fontId="0" fillId="0" borderId="7" xfId="0" applyNumberFormat="1" applyFont="1" applyFill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30" xfId="0" applyBorder="1"/>
    <xf numFmtId="0" fontId="0" fillId="0" borderId="0" xfId="0" applyFont="1" applyBorder="1" applyAlignment="1">
      <alignment horizontal="center" vertical="center" wrapText="1"/>
    </xf>
    <xf numFmtId="0" fontId="0" fillId="0" borderId="31" xfId="0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1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/>
    </xf>
    <xf numFmtId="0" fontId="0" fillId="0" borderId="6" xfId="0" applyFont="1" applyBorder="1" applyAlignment="1">
      <alignment vertical="center" wrapText="1"/>
    </xf>
    <xf numFmtId="0" fontId="0" fillId="0" borderId="7" xfId="0" applyFont="1" applyBorder="1" applyAlignment="1">
      <alignment horizontal="right" vertical="center"/>
    </xf>
    <xf numFmtId="0" fontId="1" fillId="0" borderId="7" xfId="0" applyFont="1" applyBorder="1" applyAlignment="1">
      <alignment horizontal="justify" vertical="center" wrapText="1"/>
    </xf>
    <xf numFmtId="0" fontId="1" fillId="2" borderId="15" xfId="1" applyNumberFormat="1" applyFont="1" applyFill="1" applyBorder="1" applyAlignment="1">
      <alignment horizontal="center" vertical="center"/>
    </xf>
    <xf numFmtId="0" fontId="1" fillId="2" borderId="15" xfId="1" applyNumberFormat="1" applyFont="1" applyFill="1" applyBorder="1" applyAlignment="1">
      <alignment horizontal="center" vertical="center" wrapText="1"/>
    </xf>
    <xf numFmtId="2" fontId="0" fillId="0" borderId="7" xfId="0" applyNumberFormat="1" applyFont="1" applyBorder="1" applyAlignment="1">
      <alignment vertical="center" wrapText="1"/>
    </xf>
    <xf numFmtId="0" fontId="0" fillId="0" borderId="7" xfId="0" applyFont="1" applyFill="1" applyBorder="1" applyAlignment="1">
      <alignment horizontal="left" vertical="center" wrapText="1" indent="5"/>
    </xf>
    <xf numFmtId="0" fontId="1" fillId="2" borderId="7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7" xfId="0" applyFont="1" applyBorder="1" applyAlignment="1">
      <alignment horizontal="justify" vertical="center" wrapText="1"/>
    </xf>
    <xf numFmtId="2" fontId="0" fillId="0" borderId="7" xfId="0" applyNumberFormat="1" applyFont="1" applyFill="1" applyBorder="1" applyAlignment="1">
      <alignment vertical="center" wrapText="1"/>
    </xf>
    <xf numFmtId="44" fontId="0" fillId="0" borderId="0" xfId="1" applyFont="1" applyFill="1" applyBorder="1" applyAlignment="1">
      <alignment horizontal="justify" vertical="center" wrapText="1"/>
    </xf>
    <xf numFmtId="44" fontId="0" fillId="0" borderId="0" xfId="0" applyNumberFormat="1"/>
    <xf numFmtId="2" fontId="0" fillId="0" borderId="5" xfId="0" applyNumberFormat="1" applyFont="1" applyBorder="1" applyAlignment="1">
      <alignment horizontal="center" vertical="center" wrapText="1"/>
    </xf>
    <xf numFmtId="44" fontId="0" fillId="0" borderId="7" xfId="1" applyFont="1" applyFill="1" applyBorder="1" applyAlignment="1">
      <alignment vertical="center" wrapText="1"/>
    </xf>
    <xf numFmtId="44" fontId="0" fillId="0" borderId="7" xfId="1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16" xfId="0" applyFont="1" applyBorder="1" applyAlignment="1">
      <alignment horizontal="justify" vertical="center" wrapText="1"/>
    </xf>
    <xf numFmtId="0" fontId="0" fillId="0" borderId="6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1" fillId="2" borderId="13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2" fontId="0" fillId="0" borderId="5" xfId="0" applyNumberFormat="1" applyFont="1" applyBorder="1" applyAlignment="1">
      <alignment vertical="center" wrapText="1"/>
    </xf>
    <xf numFmtId="0" fontId="0" fillId="0" borderId="14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0" fillId="0" borderId="6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1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0" xfId="0" applyFont="1" applyBorder="1" applyAlignment="1">
      <alignment horizontal="justify"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" fillId="4" borderId="0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0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31" xfId="0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4" borderId="0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showGridLines="0" workbookViewId="0">
      <selection activeCell="G83" sqref="G83"/>
    </sheetView>
  </sheetViews>
  <sheetFormatPr baseColWidth="10" defaultRowHeight="15" x14ac:dyDescent="0.25"/>
  <cols>
    <col min="1" max="1" width="81.7109375" style="1" customWidth="1"/>
    <col min="2" max="2" width="11.42578125" style="1"/>
    <col min="3" max="3" width="12.7109375" style="1" customWidth="1"/>
    <col min="4" max="4" width="11.42578125" style="1" hidden="1" customWidth="1"/>
    <col min="5" max="5" width="75.140625" style="1" customWidth="1"/>
    <col min="6" max="6" width="11.5703125" style="1" bestFit="1" customWidth="1"/>
    <col min="7" max="7" width="12.5703125" style="1" customWidth="1"/>
    <col min="8" max="16384" width="11.42578125" style="1"/>
  </cols>
  <sheetData>
    <row r="1" spans="1:7" x14ac:dyDescent="0.25">
      <c r="A1" s="198" t="s">
        <v>4</v>
      </c>
      <c r="B1" s="199"/>
      <c r="C1" s="199"/>
      <c r="D1" s="199"/>
      <c r="E1" s="199"/>
      <c r="F1" s="199"/>
      <c r="G1" s="200"/>
    </row>
    <row r="2" spans="1:7" x14ac:dyDescent="0.25">
      <c r="A2" s="201" t="s">
        <v>0</v>
      </c>
      <c r="B2" s="202"/>
      <c r="C2" s="202"/>
      <c r="D2" s="202"/>
      <c r="E2" s="202"/>
      <c r="F2" s="202"/>
      <c r="G2" s="203"/>
    </row>
    <row r="3" spans="1:7" x14ac:dyDescent="0.25">
      <c r="A3" s="201" t="s">
        <v>584</v>
      </c>
      <c r="B3" s="202"/>
      <c r="C3" s="202"/>
      <c r="D3" s="202"/>
      <c r="E3" s="202"/>
      <c r="F3" s="202"/>
      <c r="G3" s="203"/>
    </row>
    <row r="4" spans="1:7" ht="15.75" thickBot="1" x14ac:dyDescent="0.3">
      <c r="A4" s="204" t="s">
        <v>1</v>
      </c>
      <c r="B4" s="205"/>
      <c r="C4" s="205"/>
      <c r="D4" s="205"/>
      <c r="E4" s="205"/>
      <c r="F4" s="205"/>
      <c r="G4" s="206"/>
    </row>
    <row r="5" spans="1:7" ht="30.75" thickBot="1" x14ac:dyDescent="0.3">
      <c r="A5" s="2" t="s">
        <v>5</v>
      </c>
      <c r="B5" s="3">
        <v>2019</v>
      </c>
      <c r="C5" s="3" t="s">
        <v>583</v>
      </c>
      <c r="D5" s="4"/>
      <c r="E5" s="5" t="s">
        <v>5</v>
      </c>
      <c r="F5" s="3">
        <v>2019</v>
      </c>
      <c r="G5" s="3" t="s">
        <v>583</v>
      </c>
    </row>
    <row r="6" spans="1:7" x14ac:dyDescent="0.25">
      <c r="A6" s="6" t="s">
        <v>2</v>
      </c>
      <c r="B6" s="167"/>
      <c r="C6" s="167"/>
      <c r="D6" s="8"/>
      <c r="E6" s="167" t="s">
        <v>6</v>
      </c>
      <c r="F6" s="167">
        <f>F17</f>
        <v>0</v>
      </c>
      <c r="G6" s="182">
        <f>G17</f>
        <v>0</v>
      </c>
    </row>
    <row r="7" spans="1:7" x14ac:dyDescent="0.25">
      <c r="A7" s="6" t="s">
        <v>3</v>
      </c>
      <c r="B7" s="168"/>
      <c r="C7" s="168"/>
      <c r="D7" s="8"/>
      <c r="E7" s="167" t="s">
        <v>7</v>
      </c>
      <c r="F7" s="168"/>
      <c r="G7" s="168"/>
    </row>
    <row r="8" spans="1:7" x14ac:dyDescent="0.25">
      <c r="A8" s="10" t="s">
        <v>8</v>
      </c>
      <c r="B8" s="168">
        <f>B9+B10</f>
        <v>1898250.25</v>
      </c>
      <c r="C8" s="168">
        <f>C9+C10</f>
        <v>2497782.2999999998</v>
      </c>
      <c r="D8" s="8"/>
      <c r="E8" s="168" t="s">
        <v>9</v>
      </c>
      <c r="F8" s="168">
        <v>2510230.4</v>
      </c>
      <c r="G8" s="168">
        <v>3276860.86</v>
      </c>
    </row>
    <row r="9" spans="1:7" x14ac:dyDescent="0.25">
      <c r="A9" s="10" t="s">
        <v>10</v>
      </c>
      <c r="B9" s="168">
        <v>48500</v>
      </c>
      <c r="C9" s="168">
        <v>20500</v>
      </c>
      <c r="D9" s="8"/>
      <c r="E9" s="168" t="s">
        <v>11</v>
      </c>
      <c r="F9" s="168"/>
      <c r="G9" s="168"/>
    </row>
    <row r="10" spans="1:7" x14ac:dyDescent="0.25">
      <c r="A10" s="10" t="s">
        <v>12</v>
      </c>
      <c r="B10" s="168">
        <v>1849750.25</v>
      </c>
      <c r="C10" s="168">
        <v>2477282.2999999998</v>
      </c>
      <c r="D10" s="8"/>
      <c r="E10" s="168" t="s">
        <v>13</v>
      </c>
      <c r="F10" s="168">
        <v>0</v>
      </c>
      <c r="G10" s="168">
        <v>0</v>
      </c>
    </row>
    <row r="11" spans="1:7" x14ac:dyDescent="0.25">
      <c r="A11" s="10" t="s">
        <v>14</v>
      </c>
      <c r="B11" s="168"/>
      <c r="C11" s="168"/>
      <c r="D11" s="8"/>
      <c r="E11" s="168" t="s">
        <v>15</v>
      </c>
      <c r="F11" s="168"/>
      <c r="G11" s="168"/>
    </row>
    <row r="12" spans="1:7" x14ac:dyDescent="0.25">
      <c r="A12" s="10" t="s">
        <v>16</v>
      </c>
      <c r="B12" s="168"/>
      <c r="C12" s="168"/>
      <c r="D12" s="8"/>
      <c r="E12" s="168" t="s">
        <v>17</v>
      </c>
      <c r="F12" s="168"/>
      <c r="G12" s="168"/>
    </row>
    <row r="13" spans="1:7" x14ac:dyDescent="0.25">
      <c r="A13" s="10" t="s">
        <v>18</v>
      </c>
      <c r="B13" s="168"/>
      <c r="C13" s="168"/>
      <c r="D13" s="8"/>
      <c r="E13" s="168" t="s">
        <v>19</v>
      </c>
      <c r="F13" s="168"/>
      <c r="G13" s="168"/>
    </row>
    <row r="14" spans="1:7" ht="30" x14ac:dyDescent="0.25">
      <c r="A14" s="10" t="s">
        <v>20</v>
      </c>
      <c r="B14" s="168"/>
      <c r="C14" s="168"/>
      <c r="D14" s="8"/>
      <c r="E14" s="168" t="s">
        <v>21</v>
      </c>
      <c r="F14" s="168"/>
      <c r="G14" s="168"/>
    </row>
    <row r="15" spans="1:7" x14ac:dyDescent="0.25">
      <c r="A15" s="10" t="s">
        <v>22</v>
      </c>
      <c r="B15" s="168"/>
      <c r="C15" s="168"/>
      <c r="D15" s="8"/>
      <c r="E15" s="168" t="s">
        <v>23</v>
      </c>
      <c r="F15" s="168">
        <v>0</v>
      </c>
      <c r="G15" s="168">
        <v>0</v>
      </c>
    </row>
    <row r="16" spans="1:7" x14ac:dyDescent="0.25">
      <c r="A16" s="11" t="s">
        <v>24</v>
      </c>
      <c r="B16" s="168">
        <f>B18+B19+B23</f>
        <v>423596.08999999997</v>
      </c>
      <c r="C16" s="168">
        <f>C18+C19+C23</f>
        <v>1440562.8299999998</v>
      </c>
      <c r="D16" s="8"/>
      <c r="E16" s="168" t="s">
        <v>25</v>
      </c>
      <c r="F16" s="168"/>
      <c r="G16" s="168"/>
    </row>
    <row r="17" spans="1:7" x14ac:dyDescent="0.25">
      <c r="A17" s="10" t="s">
        <v>26</v>
      </c>
      <c r="B17" s="168"/>
      <c r="C17" s="168"/>
      <c r="D17" s="8"/>
      <c r="E17" s="168" t="s">
        <v>27</v>
      </c>
      <c r="F17" s="168"/>
      <c r="G17" s="168">
        <v>0</v>
      </c>
    </row>
    <row r="18" spans="1:7" x14ac:dyDescent="0.25">
      <c r="A18" s="10" t="s">
        <v>28</v>
      </c>
      <c r="B18" s="168">
        <v>35939.599999999999</v>
      </c>
      <c r="C18" s="168">
        <v>124393.68</v>
      </c>
      <c r="D18" s="8"/>
      <c r="E18" s="168" t="s">
        <v>29</v>
      </c>
      <c r="F18" s="168"/>
      <c r="G18" s="168"/>
    </row>
    <row r="19" spans="1:7" x14ac:dyDescent="0.25">
      <c r="A19" s="10" t="s">
        <v>30</v>
      </c>
      <c r="B19" s="168">
        <v>329452.53999999998</v>
      </c>
      <c r="C19" s="168">
        <v>168025.25</v>
      </c>
      <c r="D19" s="8"/>
      <c r="E19" s="168" t="s">
        <v>31</v>
      </c>
      <c r="F19" s="168"/>
      <c r="G19" s="168"/>
    </row>
    <row r="20" spans="1:7" x14ac:dyDescent="0.25">
      <c r="A20" s="10" t="s">
        <v>32</v>
      </c>
      <c r="B20" s="168"/>
      <c r="C20" s="168"/>
      <c r="D20" s="8"/>
      <c r="E20" s="168" t="s">
        <v>33</v>
      </c>
      <c r="F20" s="168"/>
      <c r="G20" s="168"/>
    </row>
    <row r="21" spans="1:7" x14ac:dyDescent="0.25">
      <c r="A21" s="10" t="s">
        <v>34</v>
      </c>
      <c r="B21" s="168"/>
      <c r="C21" s="168"/>
      <c r="D21" s="8"/>
      <c r="E21" s="168" t="s">
        <v>35</v>
      </c>
      <c r="F21" s="168"/>
      <c r="G21" s="168"/>
    </row>
    <row r="22" spans="1:7" x14ac:dyDescent="0.25">
      <c r="A22" s="10" t="s">
        <v>36</v>
      </c>
      <c r="B22" s="168"/>
      <c r="C22" s="168"/>
      <c r="D22" s="8"/>
      <c r="E22" s="168" t="s">
        <v>37</v>
      </c>
      <c r="F22" s="168"/>
      <c r="G22" s="168"/>
    </row>
    <row r="23" spans="1:7" x14ac:dyDescent="0.25">
      <c r="A23" s="10" t="s">
        <v>38</v>
      </c>
      <c r="B23" s="168">
        <v>58203.95</v>
      </c>
      <c r="C23" s="168">
        <v>1148143.8999999999</v>
      </c>
      <c r="D23" s="8"/>
      <c r="E23" s="168" t="s">
        <v>39</v>
      </c>
      <c r="F23" s="168"/>
      <c r="G23" s="168"/>
    </row>
    <row r="24" spans="1:7" x14ac:dyDescent="0.25">
      <c r="A24" s="10" t="s">
        <v>40</v>
      </c>
      <c r="B24" s="168">
        <f>B25+B29</f>
        <v>0</v>
      </c>
      <c r="C24" s="168">
        <f>C25+C29</f>
        <v>0</v>
      </c>
      <c r="D24" s="8"/>
      <c r="E24" s="168" t="s">
        <v>41</v>
      </c>
      <c r="F24" s="168"/>
      <c r="G24" s="168"/>
    </row>
    <row r="25" spans="1:7" ht="18.75" customHeight="1" x14ac:dyDescent="0.25">
      <c r="A25" s="10" t="s">
        <v>42</v>
      </c>
      <c r="B25" s="168">
        <v>0</v>
      </c>
      <c r="C25" s="168">
        <v>0</v>
      </c>
      <c r="D25" s="8"/>
      <c r="E25" s="168" t="s">
        <v>43</v>
      </c>
      <c r="F25" s="168"/>
      <c r="G25" s="168"/>
    </row>
    <row r="26" spans="1:7" x14ac:dyDescent="0.25">
      <c r="A26" s="10" t="s">
        <v>44</v>
      </c>
      <c r="B26" s="168"/>
      <c r="C26" s="168"/>
      <c r="D26" s="8"/>
      <c r="E26" s="168" t="s">
        <v>45</v>
      </c>
      <c r="F26" s="168"/>
      <c r="G26" s="168"/>
    </row>
    <row r="27" spans="1:7" x14ac:dyDescent="0.25">
      <c r="A27" s="10" t="s">
        <v>46</v>
      </c>
      <c r="B27" s="168"/>
      <c r="C27" s="168"/>
      <c r="D27" s="8"/>
      <c r="E27" s="168" t="s">
        <v>47</v>
      </c>
      <c r="F27" s="168">
        <v>0</v>
      </c>
      <c r="G27" s="168">
        <v>0</v>
      </c>
    </row>
    <row r="28" spans="1:7" x14ac:dyDescent="0.25">
      <c r="A28" s="10" t="s">
        <v>48</v>
      </c>
      <c r="B28" s="168"/>
      <c r="C28" s="168"/>
      <c r="D28" s="8"/>
      <c r="E28" s="168" t="s">
        <v>49</v>
      </c>
      <c r="F28" s="168"/>
      <c r="G28" s="168"/>
    </row>
    <row r="29" spans="1:7" x14ac:dyDescent="0.25">
      <c r="A29" s="10" t="s">
        <v>50</v>
      </c>
      <c r="B29" s="168">
        <v>0</v>
      </c>
      <c r="C29" s="168">
        <v>0</v>
      </c>
      <c r="D29" s="8"/>
      <c r="E29" s="168" t="s">
        <v>51</v>
      </c>
      <c r="F29" s="168">
        <v>0</v>
      </c>
      <c r="G29" s="168">
        <v>0</v>
      </c>
    </row>
    <row r="30" spans="1:7" ht="30" x14ac:dyDescent="0.25">
      <c r="A30" s="10" t="s">
        <v>52</v>
      </c>
      <c r="B30" s="168">
        <f>B31</f>
        <v>4283628.0199999996</v>
      </c>
      <c r="C30" s="168">
        <f>C31</f>
        <v>4862325.3099999996</v>
      </c>
      <c r="D30" s="8"/>
      <c r="E30" s="168" t="s">
        <v>53</v>
      </c>
      <c r="F30" s="168"/>
      <c r="G30" s="168"/>
    </row>
    <row r="31" spans="1:7" x14ac:dyDescent="0.25">
      <c r="A31" s="10" t="s">
        <v>54</v>
      </c>
      <c r="B31" s="168">
        <v>4283628.0199999996</v>
      </c>
      <c r="C31" s="168">
        <v>4862325.3099999996</v>
      </c>
      <c r="D31" s="8"/>
      <c r="E31" s="168" t="s">
        <v>55</v>
      </c>
      <c r="F31" s="168"/>
      <c r="G31" s="168"/>
    </row>
    <row r="32" spans="1:7" x14ac:dyDescent="0.25">
      <c r="A32" s="10" t="s">
        <v>56</v>
      </c>
      <c r="B32" s="168"/>
      <c r="C32" s="168"/>
      <c r="D32" s="8"/>
      <c r="E32" s="168" t="s">
        <v>57</v>
      </c>
      <c r="F32" s="168"/>
      <c r="G32" s="168"/>
    </row>
    <row r="33" spans="1:7" x14ac:dyDescent="0.25">
      <c r="A33" s="10" t="s">
        <v>58</v>
      </c>
      <c r="B33" s="168"/>
      <c r="C33" s="168"/>
      <c r="D33" s="8"/>
      <c r="E33" s="168" t="s">
        <v>59</v>
      </c>
      <c r="F33" s="168"/>
      <c r="G33" s="168"/>
    </row>
    <row r="34" spans="1:7" x14ac:dyDescent="0.25">
      <c r="A34" s="10" t="s">
        <v>60</v>
      </c>
      <c r="B34" s="168"/>
      <c r="C34" s="168"/>
      <c r="D34" s="8"/>
      <c r="E34" s="168" t="s">
        <v>61</v>
      </c>
      <c r="F34" s="168"/>
      <c r="G34" s="168"/>
    </row>
    <row r="35" spans="1:7" x14ac:dyDescent="0.25">
      <c r="A35" s="10" t="s">
        <v>62</v>
      </c>
      <c r="B35" s="168"/>
      <c r="C35" s="168"/>
      <c r="D35" s="8"/>
      <c r="E35" s="168" t="s">
        <v>63</v>
      </c>
      <c r="F35" s="168"/>
      <c r="G35" s="168"/>
    </row>
    <row r="36" spans="1:7" x14ac:dyDescent="0.25">
      <c r="A36" s="10" t="s">
        <v>64</v>
      </c>
      <c r="B36" s="168"/>
      <c r="C36" s="168"/>
      <c r="D36" s="8"/>
      <c r="E36" s="168" t="s">
        <v>65</v>
      </c>
      <c r="F36" s="168"/>
      <c r="G36" s="168"/>
    </row>
    <row r="37" spans="1:7" x14ac:dyDescent="0.25">
      <c r="A37" s="10" t="s">
        <v>66</v>
      </c>
      <c r="B37" s="168"/>
      <c r="C37" s="168"/>
      <c r="D37" s="8"/>
      <c r="E37" s="168" t="s">
        <v>67</v>
      </c>
      <c r="F37" s="168"/>
      <c r="G37" s="168"/>
    </row>
    <row r="38" spans="1:7" x14ac:dyDescent="0.25">
      <c r="A38" s="10" t="s">
        <v>68</v>
      </c>
      <c r="B38" s="168"/>
      <c r="C38" s="168"/>
      <c r="D38" s="8"/>
      <c r="E38" s="168" t="s">
        <v>69</v>
      </c>
      <c r="F38" s="168"/>
      <c r="G38" s="168"/>
    </row>
    <row r="39" spans="1:7" x14ac:dyDescent="0.25">
      <c r="A39" s="10" t="s">
        <v>70</v>
      </c>
      <c r="B39" s="168"/>
      <c r="C39" s="168"/>
      <c r="D39" s="8"/>
      <c r="E39" s="168" t="s">
        <v>71</v>
      </c>
      <c r="F39" s="168"/>
      <c r="G39" s="168"/>
    </row>
    <row r="40" spans="1:7" x14ac:dyDescent="0.25">
      <c r="A40" s="10" t="s">
        <v>72</v>
      </c>
      <c r="B40" s="168"/>
      <c r="C40" s="168"/>
      <c r="D40" s="8"/>
      <c r="E40" s="168" t="s">
        <v>73</v>
      </c>
      <c r="F40" s="168"/>
      <c r="G40" s="168"/>
    </row>
    <row r="41" spans="1:7" x14ac:dyDescent="0.25">
      <c r="A41" s="10" t="s">
        <v>74</v>
      </c>
      <c r="B41" s="168"/>
      <c r="C41" s="168"/>
      <c r="D41" s="8"/>
      <c r="E41" s="168" t="s">
        <v>75</v>
      </c>
      <c r="F41" s="168"/>
      <c r="G41" s="168"/>
    </row>
    <row r="42" spans="1:7" x14ac:dyDescent="0.25">
      <c r="A42" s="10" t="s">
        <v>76</v>
      </c>
      <c r="B42" s="168"/>
      <c r="C42" s="168"/>
      <c r="D42" s="8"/>
      <c r="E42" s="168" t="s">
        <v>77</v>
      </c>
      <c r="F42" s="168"/>
      <c r="G42" s="168"/>
    </row>
    <row r="43" spans="1:7" x14ac:dyDescent="0.25">
      <c r="A43" s="10" t="s">
        <v>78</v>
      </c>
      <c r="B43" s="168"/>
      <c r="C43" s="168"/>
      <c r="D43" s="8"/>
      <c r="E43" s="168" t="s">
        <v>79</v>
      </c>
      <c r="F43" s="168"/>
      <c r="G43" s="168"/>
    </row>
    <row r="44" spans="1:7" x14ac:dyDescent="0.25">
      <c r="A44" s="10" t="s">
        <v>80</v>
      </c>
      <c r="B44" s="168"/>
      <c r="C44" s="168"/>
      <c r="D44" s="8"/>
      <c r="E44" s="168" t="s">
        <v>81</v>
      </c>
      <c r="F44" s="168"/>
      <c r="G44" s="168"/>
    </row>
    <row r="45" spans="1:7" x14ac:dyDescent="0.25">
      <c r="A45" s="10"/>
      <c r="B45" s="168"/>
      <c r="C45" s="168"/>
      <c r="D45" s="8"/>
      <c r="E45" s="168"/>
      <c r="F45" s="168"/>
      <c r="G45" s="168"/>
    </row>
    <row r="46" spans="1:7" x14ac:dyDescent="0.25">
      <c r="A46" s="6" t="s">
        <v>82</v>
      </c>
      <c r="B46" s="131">
        <f>B8+B16+B24+B30+B36+B37+B40</f>
        <v>6605474.3599999994</v>
      </c>
      <c r="C46" s="131">
        <f>C8+C16+C24+C30</f>
        <v>8800670.4399999995</v>
      </c>
      <c r="D46" s="8"/>
      <c r="E46" s="167" t="s">
        <v>83</v>
      </c>
      <c r="F46" s="168">
        <f>SUM(F8:F45)</f>
        <v>2510230.4</v>
      </c>
      <c r="G46" s="190">
        <f>SUM(G8:G45)</f>
        <v>3276860.86</v>
      </c>
    </row>
    <row r="47" spans="1:7" ht="15.75" thickBot="1" x14ac:dyDescent="0.3">
      <c r="A47" s="12"/>
      <c r="B47" s="13"/>
      <c r="C47" s="13"/>
      <c r="D47" s="14"/>
      <c r="E47" s="169"/>
      <c r="F47" s="13"/>
      <c r="G47" s="13"/>
    </row>
    <row r="48" spans="1:7" x14ac:dyDescent="0.25">
      <c r="A48" s="21"/>
      <c r="B48" s="22"/>
      <c r="C48" s="22"/>
      <c r="D48" s="22"/>
      <c r="E48" s="23"/>
      <c r="F48" s="22"/>
      <c r="G48" s="22"/>
    </row>
    <row r="49" spans="1:7" x14ac:dyDescent="0.25">
      <c r="A49" s="21"/>
      <c r="B49" s="22"/>
      <c r="C49" s="22"/>
      <c r="D49" s="22"/>
      <c r="E49" s="23"/>
      <c r="F49" s="22"/>
      <c r="G49" s="22"/>
    </row>
    <row r="50" spans="1:7" ht="15.75" thickBot="1" x14ac:dyDescent="0.3"/>
    <row r="51" spans="1:7" x14ac:dyDescent="0.25">
      <c r="A51" s="15" t="s">
        <v>84</v>
      </c>
      <c r="B51" s="16"/>
      <c r="C51" s="16"/>
      <c r="D51" s="17"/>
      <c r="E51" s="171" t="s">
        <v>85</v>
      </c>
      <c r="F51" s="16"/>
      <c r="G51" s="16"/>
    </row>
    <row r="52" spans="1:7" x14ac:dyDescent="0.25">
      <c r="A52" s="10" t="s">
        <v>86</v>
      </c>
      <c r="B52" s="168"/>
      <c r="C52" s="168"/>
      <c r="D52" s="8"/>
      <c r="E52" s="168" t="s">
        <v>87</v>
      </c>
      <c r="F52" s="168">
        <v>333182.56</v>
      </c>
      <c r="G52" s="168">
        <v>192086.71</v>
      </c>
    </row>
    <row r="53" spans="1:7" x14ac:dyDescent="0.25">
      <c r="A53" s="10" t="s">
        <v>88</v>
      </c>
      <c r="B53" s="168"/>
      <c r="C53" s="168"/>
      <c r="D53" s="8"/>
      <c r="E53" s="168" t="s">
        <v>89</v>
      </c>
      <c r="F53" s="168"/>
      <c r="G53" s="168"/>
    </row>
    <row r="54" spans="1:7" x14ac:dyDescent="0.25">
      <c r="A54" s="10" t="s">
        <v>90</v>
      </c>
      <c r="B54" s="168"/>
      <c r="C54" s="168"/>
      <c r="D54" s="8"/>
      <c r="E54" s="168" t="s">
        <v>91</v>
      </c>
      <c r="F54" s="168"/>
      <c r="G54" s="168"/>
    </row>
    <row r="55" spans="1:7" x14ac:dyDescent="0.25">
      <c r="A55" s="10" t="s">
        <v>92</v>
      </c>
      <c r="B55" s="168">
        <v>2552233.91</v>
      </c>
      <c r="C55" s="168">
        <v>2749498.69</v>
      </c>
      <c r="D55" s="8"/>
      <c r="E55" s="168" t="s">
        <v>93</v>
      </c>
      <c r="F55" s="168"/>
      <c r="G55" s="168"/>
    </row>
    <row r="56" spans="1:7" x14ac:dyDescent="0.25">
      <c r="A56" s="10" t="s">
        <v>94</v>
      </c>
      <c r="B56" s="168">
        <v>457810.08</v>
      </c>
      <c r="C56" s="168">
        <v>487249.96</v>
      </c>
      <c r="D56" s="8"/>
      <c r="E56" s="168" t="s">
        <v>95</v>
      </c>
      <c r="F56" s="168"/>
      <c r="G56" s="168"/>
    </row>
    <row r="57" spans="1:7" x14ac:dyDescent="0.25">
      <c r="A57" s="10" t="s">
        <v>96</v>
      </c>
      <c r="B57" s="168">
        <v>-2110939.7999999998</v>
      </c>
      <c r="C57" s="168">
        <v>-2624490.42</v>
      </c>
      <c r="D57" s="18"/>
      <c r="E57" s="168" t="s">
        <v>97</v>
      </c>
      <c r="F57" s="168"/>
      <c r="G57" s="168"/>
    </row>
    <row r="58" spans="1:7" x14ac:dyDescent="0.25">
      <c r="A58" s="10" t="s">
        <v>98</v>
      </c>
      <c r="B58" s="168"/>
      <c r="C58" s="168"/>
      <c r="D58" s="18"/>
      <c r="E58" s="167"/>
      <c r="F58" s="168"/>
      <c r="G58" s="168"/>
    </row>
    <row r="59" spans="1:7" x14ac:dyDescent="0.25">
      <c r="A59" s="10" t="s">
        <v>99</v>
      </c>
      <c r="B59" s="168"/>
      <c r="C59" s="168"/>
      <c r="D59" s="18"/>
      <c r="E59" s="167" t="s">
        <v>100</v>
      </c>
      <c r="F59" s="168">
        <f>SUM(F52:F58)</f>
        <v>333182.56</v>
      </c>
      <c r="G59" s="168">
        <f>SUM(G52:G58)</f>
        <v>192086.71</v>
      </c>
    </row>
    <row r="60" spans="1:7" x14ac:dyDescent="0.25">
      <c r="A60" s="10" t="s">
        <v>101</v>
      </c>
      <c r="B60" s="168"/>
      <c r="C60" s="168"/>
      <c r="D60" s="8"/>
      <c r="E60" s="170"/>
      <c r="F60" s="168"/>
      <c r="G60" s="168"/>
    </row>
    <row r="61" spans="1:7" x14ac:dyDescent="0.25">
      <c r="A61" s="10"/>
      <c r="B61" s="168"/>
      <c r="C61" s="168"/>
      <c r="D61" s="8"/>
      <c r="E61" s="167" t="s">
        <v>102</v>
      </c>
      <c r="F61" s="168">
        <f>F46+F59</f>
        <v>2843412.96</v>
      </c>
      <c r="G61" s="168">
        <f>G46+G59</f>
        <v>3468947.57</v>
      </c>
    </row>
    <row r="62" spans="1:7" x14ac:dyDescent="0.25">
      <c r="A62" s="6" t="s">
        <v>103</v>
      </c>
      <c r="B62" s="168">
        <f>B52+B53+B54+B55+B56+B57+B58+B59+B60</f>
        <v>899104.19000000041</v>
      </c>
      <c r="C62" s="168">
        <f>C52+C53+C54+C55+C56+C57+C58+C59+C60</f>
        <v>612258.23</v>
      </c>
      <c r="D62" s="8"/>
      <c r="E62" s="168"/>
      <c r="F62" s="168"/>
      <c r="G62" s="168"/>
    </row>
    <row r="63" spans="1:7" x14ac:dyDescent="0.25">
      <c r="A63" s="10"/>
      <c r="B63" s="168"/>
      <c r="C63" s="168"/>
      <c r="D63" s="18"/>
      <c r="E63" s="167" t="s">
        <v>104</v>
      </c>
      <c r="F63" s="168"/>
      <c r="G63" s="168"/>
    </row>
    <row r="64" spans="1:7" x14ac:dyDescent="0.25">
      <c r="A64" s="6" t="s">
        <v>105</v>
      </c>
      <c r="B64" s="131">
        <f>B46+B62</f>
        <v>7504578.5499999998</v>
      </c>
      <c r="C64" s="131">
        <f>C46+C62</f>
        <v>9412928.6699999999</v>
      </c>
      <c r="D64" s="8"/>
      <c r="E64" s="167"/>
      <c r="F64" s="168"/>
      <c r="G64" s="168"/>
    </row>
    <row r="65" spans="1:7" x14ac:dyDescent="0.25">
      <c r="A65" s="10"/>
      <c r="B65" s="168"/>
      <c r="C65" s="168"/>
      <c r="D65" s="8"/>
      <c r="E65" s="167" t="s">
        <v>106</v>
      </c>
      <c r="F65" s="168">
        <f>F66+F68</f>
        <v>289666.06</v>
      </c>
      <c r="G65" s="168">
        <f>G66+G68</f>
        <v>289666.06</v>
      </c>
    </row>
    <row r="66" spans="1:7" x14ac:dyDescent="0.25">
      <c r="A66" s="10"/>
      <c r="B66" s="168"/>
      <c r="C66" s="168"/>
      <c r="D66" s="8"/>
      <c r="E66" s="168" t="s">
        <v>107</v>
      </c>
      <c r="F66" s="168">
        <v>279196.06</v>
      </c>
      <c r="G66" s="168">
        <v>279196.06</v>
      </c>
    </row>
    <row r="67" spans="1:7" x14ac:dyDescent="0.25">
      <c r="A67" s="10"/>
      <c r="B67" s="168"/>
      <c r="C67" s="168"/>
      <c r="D67" s="8"/>
      <c r="E67" s="168" t="s">
        <v>108</v>
      </c>
      <c r="F67" s="168"/>
      <c r="G67" s="168"/>
    </row>
    <row r="68" spans="1:7" x14ac:dyDescent="0.25">
      <c r="A68" s="10"/>
      <c r="B68" s="168"/>
      <c r="C68" s="168"/>
      <c r="D68" s="8"/>
      <c r="E68" s="168" t="s">
        <v>109</v>
      </c>
      <c r="F68" s="168">
        <v>10470</v>
      </c>
      <c r="G68" s="168">
        <v>10470</v>
      </c>
    </row>
    <row r="69" spans="1:7" x14ac:dyDescent="0.25">
      <c r="A69" s="10"/>
      <c r="B69" s="168"/>
      <c r="C69" s="168"/>
      <c r="D69" s="8"/>
      <c r="E69" s="168"/>
      <c r="F69" s="168"/>
      <c r="G69" s="168"/>
    </row>
    <row r="70" spans="1:7" x14ac:dyDescent="0.25">
      <c r="A70" s="10"/>
      <c r="B70" s="168"/>
      <c r="C70" s="168"/>
      <c r="D70" s="8"/>
      <c r="E70" s="167" t="s">
        <v>110</v>
      </c>
      <c r="F70" s="168">
        <f>F71+F72</f>
        <v>4371499.53</v>
      </c>
      <c r="G70" s="168">
        <f>G71+G72</f>
        <v>5654315.04</v>
      </c>
    </row>
    <row r="71" spans="1:7" x14ac:dyDescent="0.25">
      <c r="A71" s="10"/>
      <c r="B71" s="168"/>
      <c r="C71" s="168"/>
      <c r="D71" s="8"/>
      <c r="E71" s="168" t="s">
        <v>111</v>
      </c>
      <c r="F71" s="168">
        <v>485285.86</v>
      </c>
      <c r="G71" s="168">
        <v>-705930.99</v>
      </c>
    </row>
    <row r="72" spans="1:7" x14ac:dyDescent="0.25">
      <c r="A72" s="10"/>
      <c r="B72" s="168"/>
      <c r="C72" s="168"/>
      <c r="D72" s="8"/>
      <c r="E72" s="168" t="s">
        <v>112</v>
      </c>
      <c r="F72" s="168">
        <v>3886213.67</v>
      </c>
      <c r="G72" s="168">
        <v>6360246.0300000003</v>
      </c>
    </row>
    <row r="73" spans="1:7" x14ac:dyDescent="0.25">
      <c r="A73" s="10"/>
      <c r="B73" s="168"/>
      <c r="C73" s="168"/>
      <c r="D73" s="8"/>
      <c r="E73" s="168" t="s">
        <v>113</v>
      </c>
      <c r="F73" s="168"/>
      <c r="G73" s="168"/>
    </row>
    <row r="74" spans="1:7" x14ac:dyDescent="0.25">
      <c r="A74" s="10"/>
      <c r="B74" s="168"/>
      <c r="C74" s="168"/>
      <c r="D74" s="8"/>
      <c r="E74" s="168" t="s">
        <v>114</v>
      </c>
      <c r="F74" s="168"/>
      <c r="G74" s="168"/>
    </row>
    <row r="75" spans="1:7" x14ac:dyDescent="0.25">
      <c r="A75" s="10"/>
      <c r="B75" s="168"/>
      <c r="C75" s="168"/>
      <c r="D75" s="8"/>
      <c r="E75" s="168" t="s">
        <v>115</v>
      </c>
      <c r="F75" s="168"/>
      <c r="G75" s="168"/>
    </row>
    <row r="76" spans="1:7" x14ac:dyDescent="0.25">
      <c r="A76" s="10"/>
      <c r="B76" s="168"/>
      <c r="C76" s="168"/>
      <c r="D76" s="8"/>
      <c r="E76" s="168"/>
      <c r="F76" s="168"/>
      <c r="G76" s="168"/>
    </row>
    <row r="77" spans="1:7" ht="30" x14ac:dyDescent="0.25">
      <c r="A77" s="10"/>
      <c r="B77" s="168"/>
      <c r="C77" s="168"/>
      <c r="D77" s="8"/>
      <c r="E77" s="167" t="s">
        <v>116</v>
      </c>
      <c r="F77" s="168"/>
      <c r="G77" s="168"/>
    </row>
    <row r="78" spans="1:7" x14ac:dyDescent="0.25">
      <c r="A78" s="10"/>
      <c r="B78" s="168"/>
      <c r="C78" s="168"/>
      <c r="D78" s="8"/>
      <c r="E78" s="168" t="s">
        <v>117</v>
      </c>
      <c r="F78" s="168"/>
      <c r="G78" s="168"/>
    </row>
    <row r="79" spans="1:7" x14ac:dyDescent="0.25">
      <c r="A79" s="10"/>
      <c r="B79" s="168"/>
      <c r="C79" s="168"/>
      <c r="D79" s="8"/>
      <c r="E79" s="168" t="s">
        <v>118</v>
      </c>
      <c r="F79" s="168"/>
      <c r="G79" s="168"/>
    </row>
    <row r="80" spans="1:7" x14ac:dyDescent="0.25">
      <c r="A80" s="10"/>
      <c r="B80" s="168"/>
      <c r="C80" s="168"/>
      <c r="D80" s="8"/>
      <c r="E80" s="168"/>
      <c r="F80" s="168"/>
      <c r="G80" s="168"/>
    </row>
    <row r="81" spans="1:7" x14ac:dyDescent="0.25">
      <c r="A81" s="10"/>
      <c r="B81" s="168"/>
      <c r="C81" s="168"/>
      <c r="D81" s="8"/>
      <c r="E81" s="167" t="s">
        <v>119</v>
      </c>
      <c r="F81" s="168">
        <f>F65+F70+F77</f>
        <v>4661165.59</v>
      </c>
      <c r="G81" s="168">
        <f>G65+G70+G77</f>
        <v>5943981.0999999996</v>
      </c>
    </row>
    <row r="82" spans="1:7" x14ac:dyDescent="0.25">
      <c r="A82" s="10"/>
      <c r="B82" s="168"/>
      <c r="C82" s="168"/>
      <c r="D82" s="8"/>
      <c r="E82" s="168"/>
      <c r="F82" s="168"/>
      <c r="G82" s="168"/>
    </row>
    <row r="83" spans="1:7" x14ac:dyDescent="0.25">
      <c r="A83" s="10"/>
      <c r="B83" s="168"/>
      <c r="C83" s="168"/>
      <c r="D83" s="8"/>
      <c r="E83" s="167" t="s">
        <v>120</v>
      </c>
      <c r="F83" s="131">
        <f>F61+F81</f>
        <v>7504578.5499999998</v>
      </c>
      <c r="G83" s="168">
        <f>G61+G81</f>
        <v>9412928.6699999999</v>
      </c>
    </row>
    <row r="84" spans="1:7" x14ac:dyDescent="0.25">
      <c r="A84" s="10"/>
      <c r="B84" s="168"/>
      <c r="C84" s="168"/>
      <c r="D84" s="8"/>
      <c r="E84" s="168"/>
      <c r="F84" s="168"/>
      <c r="G84" s="168"/>
    </row>
    <row r="85" spans="1:7" x14ac:dyDescent="0.25">
      <c r="A85" s="10"/>
      <c r="B85" s="168"/>
      <c r="C85" s="168"/>
      <c r="D85" s="8"/>
      <c r="E85" s="168"/>
      <c r="F85" s="168"/>
      <c r="G85" s="168"/>
    </row>
    <row r="86" spans="1:7" x14ac:dyDescent="0.25">
      <c r="A86" s="10"/>
      <c r="B86" s="168"/>
      <c r="C86" s="168"/>
      <c r="D86" s="8"/>
      <c r="E86" s="168"/>
      <c r="F86" s="168"/>
      <c r="G86" s="168"/>
    </row>
    <row r="87" spans="1:7" ht="15.75" thickBot="1" x14ac:dyDescent="0.3">
      <c r="A87" s="20"/>
      <c r="B87" s="13"/>
      <c r="C87" s="13"/>
      <c r="D87" s="14"/>
      <c r="E87" s="13"/>
      <c r="F87" s="13"/>
      <c r="G87" s="13"/>
    </row>
    <row r="96" spans="1:7" x14ac:dyDescent="0.25">
      <c r="A96" s="189" t="s">
        <v>567</v>
      </c>
      <c r="E96" s="189" t="s">
        <v>576</v>
      </c>
    </row>
    <row r="97" spans="1:5" x14ac:dyDescent="0.25">
      <c r="A97" s="189" t="s">
        <v>568</v>
      </c>
      <c r="E97" s="189" t="s">
        <v>563</v>
      </c>
    </row>
  </sheetData>
  <mergeCells count="4">
    <mergeCell ref="A1:G1"/>
    <mergeCell ref="A2:G2"/>
    <mergeCell ref="A3:G3"/>
    <mergeCell ref="A4:G4"/>
  </mergeCells>
  <pageMargins left="0.51181102362204722" right="0.51181102362204722" top="0.35433070866141736" bottom="0.35433070866141736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2"/>
  <sheetViews>
    <sheetView tabSelected="1" topLeftCell="B1" zoomScaleNormal="100" workbookViewId="0">
      <selection activeCell="P20" sqref="P20"/>
    </sheetView>
  </sheetViews>
  <sheetFormatPr baseColWidth="10" defaultRowHeight="15" x14ac:dyDescent="0.25"/>
  <cols>
    <col min="1" max="1" width="47.140625" customWidth="1"/>
    <col min="2" max="6" width="14.5703125" style="135" bestFit="1" customWidth="1"/>
    <col min="7" max="7" width="25.42578125" style="135" customWidth="1"/>
    <col min="8" max="12" width="11.42578125" hidden="1" customWidth="1"/>
    <col min="13" max="13" width="13.42578125" hidden="1" customWidth="1"/>
    <col min="14" max="14" width="11.42578125" hidden="1" customWidth="1"/>
  </cols>
  <sheetData>
    <row r="1" spans="1:14" x14ac:dyDescent="0.25">
      <c r="A1" s="198" t="s">
        <v>562</v>
      </c>
      <c r="B1" s="199"/>
      <c r="C1" s="199"/>
      <c r="D1" s="199"/>
      <c r="E1" s="199"/>
      <c r="F1" s="199"/>
      <c r="G1" s="199"/>
      <c r="H1" s="102"/>
    </row>
    <row r="2" spans="1:14" x14ac:dyDescent="0.25">
      <c r="A2" s="234" t="s">
        <v>514</v>
      </c>
      <c r="B2" s="235"/>
      <c r="C2" s="235"/>
      <c r="D2" s="235"/>
      <c r="E2" s="235"/>
      <c r="F2" s="235"/>
      <c r="G2" s="235"/>
      <c r="H2" s="102"/>
    </row>
    <row r="3" spans="1:14" ht="15.75" thickBot="1" x14ac:dyDescent="0.3">
      <c r="A3" s="237" t="s">
        <v>1</v>
      </c>
      <c r="B3" s="238"/>
      <c r="C3" s="238"/>
      <c r="D3" s="238"/>
      <c r="E3" s="238"/>
      <c r="F3" s="238"/>
      <c r="G3" s="238"/>
      <c r="H3" s="102"/>
    </row>
    <row r="4" spans="1:14" ht="33" thickBot="1" x14ac:dyDescent="0.3">
      <c r="A4" s="105" t="s">
        <v>451</v>
      </c>
      <c r="B4" s="183">
        <v>2014</v>
      </c>
      <c r="C4" s="183">
        <v>2015</v>
      </c>
      <c r="D4" s="183">
        <v>2016</v>
      </c>
      <c r="E4" s="183">
        <v>2017</v>
      </c>
      <c r="F4" s="183">
        <v>2018</v>
      </c>
      <c r="G4" s="184" t="s">
        <v>582</v>
      </c>
      <c r="H4" s="74"/>
    </row>
    <row r="5" spans="1:14" x14ac:dyDescent="0.25">
      <c r="A5" s="109" t="s">
        <v>488</v>
      </c>
      <c r="B5" s="133">
        <f>B6+B7+B8+B10+B12</f>
        <v>25141052.219999999</v>
      </c>
      <c r="C5" s="133">
        <f>C6+C7+C8+C10+C12</f>
        <v>28316238.77</v>
      </c>
      <c r="D5" s="133">
        <f t="shared" ref="D5:G5" si="0">D6+D7+D8+D10+D12</f>
        <v>27566505.120000001</v>
      </c>
      <c r="E5" s="133">
        <f t="shared" si="0"/>
        <v>28596509.240000002</v>
      </c>
      <c r="F5" s="133">
        <f t="shared" si="0"/>
        <v>34005377.82</v>
      </c>
      <c r="G5" s="133">
        <f t="shared" si="0"/>
        <v>19813093.960000001</v>
      </c>
      <c r="H5" s="74"/>
      <c r="L5">
        <v>4810237.6500000004</v>
      </c>
      <c r="M5">
        <v>15093874</v>
      </c>
      <c r="N5">
        <f>L5+M5</f>
        <v>19904111.649999999</v>
      </c>
    </row>
    <row r="6" spans="1:14" x14ac:dyDescent="0.25">
      <c r="A6" s="110" t="s">
        <v>489</v>
      </c>
      <c r="B6" s="133">
        <v>5791122.4100000001</v>
      </c>
      <c r="C6" s="133">
        <v>6282285.9299999997</v>
      </c>
      <c r="D6" s="133">
        <v>6533843.7699999996</v>
      </c>
      <c r="E6" s="133">
        <v>6858379.1399999997</v>
      </c>
      <c r="F6" s="133">
        <v>8419444.1500000004</v>
      </c>
      <c r="G6" s="133">
        <v>8253393.3200000003</v>
      </c>
      <c r="H6" s="74">
        <v>1932568.22</v>
      </c>
      <c r="I6" t="s">
        <v>575</v>
      </c>
      <c r="L6">
        <v>6467631</v>
      </c>
      <c r="M6">
        <f>H6+L6</f>
        <v>8400199.2200000007</v>
      </c>
    </row>
    <row r="7" spans="1:14" x14ac:dyDescent="0.25">
      <c r="A7" s="110" t="s">
        <v>490</v>
      </c>
      <c r="B7" s="133">
        <v>11036249.91</v>
      </c>
      <c r="C7" s="133">
        <v>11829420.800000001</v>
      </c>
      <c r="D7" s="133">
        <v>13319754.32</v>
      </c>
      <c r="E7" s="133">
        <v>14783541.98</v>
      </c>
      <c r="F7" s="133">
        <v>16257744.43</v>
      </c>
      <c r="G7" s="133">
        <v>8073073.0800000001</v>
      </c>
      <c r="H7" s="74">
        <v>1980041.54</v>
      </c>
      <c r="L7">
        <v>5650478</v>
      </c>
      <c r="M7">
        <f t="shared" ref="M7:M8" si="1">H7+L7</f>
        <v>7630519.54</v>
      </c>
    </row>
    <row r="8" spans="1:14" x14ac:dyDescent="0.25">
      <c r="A8" s="110" t="s">
        <v>491</v>
      </c>
      <c r="B8" s="133">
        <v>8095072.2699999996</v>
      </c>
      <c r="C8" s="133">
        <v>10076680.550000001</v>
      </c>
      <c r="D8" s="133">
        <v>7712907.0300000003</v>
      </c>
      <c r="E8" s="133">
        <v>6954588.1200000001</v>
      </c>
      <c r="F8" s="133">
        <v>9328189.2400000002</v>
      </c>
      <c r="G8" s="133">
        <v>3486627.56</v>
      </c>
      <c r="H8" s="74">
        <v>897627.89</v>
      </c>
      <c r="L8">
        <v>2367372</v>
      </c>
      <c r="M8">
        <f t="shared" si="1"/>
        <v>3264999.89</v>
      </c>
    </row>
    <row r="9" spans="1:14" ht="30" x14ac:dyDescent="0.25">
      <c r="A9" s="110" t="s">
        <v>492</v>
      </c>
      <c r="B9" s="133"/>
      <c r="C9" s="133"/>
      <c r="D9" s="133"/>
      <c r="E9" s="133"/>
      <c r="F9" s="133"/>
      <c r="G9" s="133"/>
      <c r="H9" s="74"/>
      <c r="M9">
        <f>SUM(M6:M8)</f>
        <v>19295718.650000002</v>
      </c>
    </row>
    <row r="10" spans="1:14" x14ac:dyDescent="0.25">
      <c r="A10" s="110" t="s">
        <v>493</v>
      </c>
      <c r="B10" s="133">
        <v>0</v>
      </c>
      <c r="C10" s="133"/>
      <c r="D10" s="133"/>
      <c r="E10" s="133"/>
      <c r="F10" s="133"/>
      <c r="G10" s="133"/>
      <c r="H10" s="74"/>
    </row>
    <row r="11" spans="1:14" x14ac:dyDescent="0.25">
      <c r="A11" s="110" t="s">
        <v>494</v>
      </c>
      <c r="B11" s="133"/>
      <c r="C11" s="133"/>
      <c r="D11" s="133"/>
      <c r="E11" s="133"/>
      <c r="F11" s="133"/>
      <c r="G11" s="133"/>
      <c r="H11" s="74"/>
    </row>
    <row r="12" spans="1:14" x14ac:dyDescent="0.25">
      <c r="A12" s="110" t="s">
        <v>495</v>
      </c>
      <c r="B12" s="133">
        <v>218607.63</v>
      </c>
      <c r="C12" s="133">
        <v>127851.49</v>
      </c>
      <c r="D12" s="133">
        <v>0</v>
      </c>
      <c r="E12" s="133">
        <v>0</v>
      </c>
      <c r="F12" s="133">
        <v>0</v>
      </c>
      <c r="G12" s="133">
        <v>0</v>
      </c>
      <c r="H12" s="74"/>
    </row>
    <row r="13" spans="1:14" x14ac:dyDescent="0.25">
      <c r="A13" s="110" t="s">
        <v>496</v>
      </c>
      <c r="B13" s="133"/>
      <c r="C13" s="133"/>
      <c r="D13" s="133"/>
      <c r="E13" s="133"/>
      <c r="F13" s="133"/>
      <c r="G13" s="133"/>
      <c r="H13" s="74"/>
    </row>
    <row r="14" spans="1:14" x14ac:dyDescent="0.25">
      <c r="A14" s="110" t="s">
        <v>497</v>
      </c>
      <c r="B14" s="133"/>
      <c r="C14" s="133"/>
      <c r="D14" s="133"/>
      <c r="E14" s="133"/>
      <c r="F14" s="133"/>
      <c r="G14" s="133"/>
      <c r="H14" s="74"/>
    </row>
    <row r="15" spans="1:14" x14ac:dyDescent="0.25">
      <c r="A15" s="110"/>
      <c r="B15" s="133"/>
      <c r="C15" s="133"/>
      <c r="D15" s="133"/>
      <c r="E15" s="133"/>
      <c r="F15" s="133"/>
      <c r="G15" s="133"/>
      <c r="H15" s="74"/>
    </row>
    <row r="16" spans="1:14" x14ac:dyDescent="0.25">
      <c r="A16" s="109" t="s">
        <v>498</v>
      </c>
      <c r="B16" s="133"/>
      <c r="C16" s="133"/>
      <c r="D16" s="133">
        <v>557800</v>
      </c>
      <c r="E16" s="133">
        <v>0</v>
      </c>
      <c r="F16" s="133">
        <v>0</v>
      </c>
      <c r="G16" s="133">
        <f>G17+G18+G19+G20</f>
        <v>0</v>
      </c>
      <c r="H16" s="74"/>
    </row>
    <row r="17" spans="1:16" x14ac:dyDescent="0.25">
      <c r="A17" s="110" t="s">
        <v>489</v>
      </c>
      <c r="B17" s="133"/>
      <c r="C17" s="133"/>
      <c r="D17" s="133"/>
      <c r="E17" s="133"/>
      <c r="F17" s="133"/>
      <c r="G17" s="133"/>
      <c r="H17" s="74"/>
      <c r="P17" t="s">
        <v>580</v>
      </c>
    </row>
    <row r="18" spans="1:16" x14ac:dyDescent="0.25">
      <c r="A18" s="110" t="s">
        <v>490</v>
      </c>
      <c r="B18" s="133"/>
      <c r="C18" s="133"/>
      <c r="D18" s="133"/>
      <c r="E18" s="133"/>
      <c r="F18" s="133"/>
      <c r="G18" s="133"/>
      <c r="H18" s="74"/>
    </row>
    <row r="19" spans="1:16" x14ac:dyDescent="0.25">
      <c r="A19" s="110" t="s">
        <v>491</v>
      </c>
      <c r="B19" s="133"/>
      <c r="C19" s="133"/>
      <c r="D19" s="133"/>
      <c r="E19" s="133"/>
      <c r="F19" s="133"/>
      <c r="G19" s="133"/>
      <c r="H19" s="74"/>
    </row>
    <row r="20" spans="1:16" ht="30" x14ac:dyDescent="0.25">
      <c r="A20" s="110" t="s">
        <v>492</v>
      </c>
      <c r="B20" s="133"/>
      <c r="C20" s="133"/>
      <c r="D20" s="133">
        <v>557800</v>
      </c>
      <c r="E20" s="133">
        <v>0</v>
      </c>
      <c r="F20" s="133">
        <v>0</v>
      </c>
      <c r="G20" s="133">
        <v>0</v>
      </c>
      <c r="H20" s="74"/>
    </row>
    <row r="21" spans="1:16" x14ac:dyDescent="0.25">
      <c r="A21" s="110" t="s">
        <v>493</v>
      </c>
      <c r="B21" s="133"/>
      <c r="C21" s="133"/>
      <c r="D21" s="133"/>
      <c r="E21" s="133"/>
      <c r="F21" s="133"/>
      <c r="G21" s="133"/>
      <c r="H21" s="74"/>
    </row>
    <row r="22" spans="1:16" x14ac:dyDescent="0.25">
      <c r="A22" s="110" t="s">
        <v>494</v>
      </c>
      <c r="B22" s="133"/>
      <c r="C22" s="133"/>
      <c r="D22" s="133"/>
      <c r="E22" s="133"/>
      <c r="F22" s="133"/>
      <c r="G22" s="133"/>
      <c r="H22" s="74"/>
    </row>
    <row r="23" spans="1:16" x14ac:dyDescent="0.25">
      <c r="A23" s="110" t="s">
        <v>495</v>
      </c>
      <c r="B23" s="133"/>
      <c r="C23" s="133"/>
      <c r="D23" s="133"/>
      <c r="E23" s="133"/>
      <c r="F23" s="133"/>
      <c r="G23" s="133"/>
      <c r="H23" s="74"/>
    </row>
    <row r="24" spans="1:16" x14ac:dyDescent="0.25">
      <c r="A24" s="110" t="s">
        <v>499</v>
      </c>
      <c r="B24" s="133"/>
      <c r="C24" s="133"/>
      <c r="D24" s="133"/>
      <c r="E24" s="133"/>
      <c r="F24" s="133"/>
      <c r="G24" s="133"/>
      <c r="H24" s="74"/>
    </row>
    <row r="25" spans="1:16" x14ac:dyDescent="0.25">
      <c r="A25" s="110" t="s">
        <v>497</v>
      </c>
      <c r="B25" s="133"/>
      <c r="C25" s="133"/>
      <c r="D25" s="133"/>
      <c r="E25" s="133"/>
      <c r="F25" s="133"/>
      <c r="G25" s="133"/>
      <c r="H25" s="74"/>
    </row>
    <row r="26" spans="1:16" x14ac:dyDescent="0.25">
      <c r="A26" s="110"/>
      <c r="B26" s="133"/>
      <c r="C26" s="133"/>
      <c r="D26" s="133"/>
      <c r="E26" s="133"/>
      <c r="F26" s="133"/>
      <c r="G26" s="133"/>
      <c r="H26" s="74"/>
    </row>
    <row r="27" spans="1:16" x14ac:dyDescent="0.25">
      <c r="A27" s="109" t="s">
        <v>515</v>
      </c>
      <c r="B27" s="133">
        <f>B5+B16</f>
        <v>25141052.219999999</v>
      </c>
      <c r="C27" s="133">
        <f t="shared" ref="C27:F27" si="2">C5+C16</f>
        <v>28316238.77</v>
      </c>
      <c r="D27" s="133">
        <f t="shared" si="2"/>
        <v>28124305.120000001</v>
      </c>
      <c r="E27" s="133">
        <f t="shared" si="2"/>
        <v>28596509.240000002</v>
      </c>
      <c r="F27" s="133">
        <f t="shared" si="2"/>
        <v>34005377.82</v>
      </c>
      <c r="G27" s="133">
        <f>G5+G16</f>
        <v>19813093.960000001</v>
      </c>
      <c r="H27" s="74"/>
    </row>
    <row r="28" spans="1:16" ht="15.75" thickBot="1" x14ac:dyDescent="0.3">
      <c r="A28" s="111"/>
      <c r="B28" s="134"/>
      <c r="C28" s="134"/>
      <c r="D28" s="134"/>
      <c r="E28" s="134"/>
      <c r="F28" s="134"/>
      <c r="G28" s="134"/>
      <c r="H28" s="74"/>
    </row>
    <row r="30" spans="1:16" x14ac:dyDescent="0.25">
      <c r="A30" s="161"/>
      <c r="B30"/>
      <c r="C30"/>
      <c r="D30"/>
      <c r="E30"/>
      <c r="F30"/>
    </row>
    <row r="31" spans="1:16" x14ac:dyDescent="0.25">
      <c r="A31" t="s">
        <v>565</v>
      </c>
      <c r="B31"/>
      <c r="C31"/>
      <c r="D31" s="281" t="s">
        <v>577</v>
      </c>
      <c r="E31" s="281"/>
      <c r="F31" s="281"/>
    </row>
    <row r="32" spans="1:16" x14ac:dyDescent="0.25">
      <c r="A32" t="s">
        <v>566</v>
      </c>
      <c r="B32"/>
      <c r="C32"/>
      <c r="D32" s="270" t="s">
        <v>563</v>
      </c>
      <c r="E32" s="270"/>
      <c r="F32" s="270"/>
    </row>
  </sheetData>
  <mergeCells count="5">
    <mergeCell ref="A1:G1"/>
    <mergeCell ref="A2:G2"/>
    <mergeCell ref="A3:G3"/>
    <mergeCell ref="D31:F31"/>
    <mergeCell ref="D32:F3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8"/>
  <sheetViews>
    <sheetView showGridLines="0" workbookViewId="0">
      <selection activeCell="H47" sqref="H47"/>
    </sheetView>
  </sheetViews>
  <sheetFormatPr baseColWidth="10" defaultRowHeight="15" x14ac:dyDescent="0.25"/>
  <cols>
    <col min="1" max="1" width="53.140625" customWidth="1"/>
    <col min="2" max="2" width="15.7109375" customWidth="1"/>
  </cols>
  <sheetData>
    <row r="1" spans="1:8" x14ac:dyDescent="0.25">
      <c r="A1" s="198" t="s">
        <v>448</v>
      </c>
      <c r="B1" s="199"/>
      <c r="C1" s="199"/>
      <c r="D1" s="199"/>
      <c r="E1" s="199"/>
      <c r="F1" s="199"/>
      <c r="G1" s="199"/>
      <c r="H1" s="102"/>
    </row>
    <row r="2" spans="1:8" x14ac:dyDescent="0.25">
      <c r="A2" s="234" t="s">
        <v>449</v>
      </c>
      <c r="B2" s="235"/>
      <c r="C2" s="235"/>
      <c r="D2" s="235"/>
      <c r="E2" s="235"/>
      <c r="F2" s="235"/>
      <c r="G2" s="235"/>
      <c r="H2" s="102"/>
    </row>
    <row r="3" spans="1:8" x14ac:dyDescent="0.25">
      <c r="A3" s="234" t="s">
        <v>1</v>
      </c>
      <c r="B3" s="235"/>
      <c r="C3" s="235"/>
      <c r="D3" s="235"/>
      <c r="E3" s="235"/>
      <c r="F3" s="235"/>
      <c r="G3" s="235"/>
      <c r="H3" s="102"/>
    </row>
    <row r="4" spans="1:8" ht="15.75" thickBot="1" x14ac:dyDescent="0.3">
      <c r="A4" s="237" t="s">
        <v>450</v>
      </c>
      <c r="B4" s="238"/>
      <c r="C4" s="238"/>
      <c r="D4" s="238"/>
      <c r="E4" s="238"/>
      <c r="F4" s="238"/>
      <c r="G4" s="238"/>
      <c r="H4" s="102"/>
    </row>
    <row r="5" spans="1:8" ht="19.5" customHeight="1" x14ac:dyDescent="0.25">
      <c r="A5" s="228" t="s">
        <v>451</v>
      </c>
      <c r="B5" s="29" t="s">
        <v>452</v>
      </c>
      <c r="C5" s="219" t="s">
        <v>454</v>
      </c>
      <c r="D5" s="219" t="s">
        <v>455</v>
      </c>
      <c r="E5" s="219" t="s">
        <v>456</v>
      </c>
      <c r="F5" s="219" t="s">
        <v>457</v>
      </c>
      <c r="G5" s="219" t="s">
        <v>458</v>
      </c>
      <c r="H5" s="286"/>
    </row>
    <row r="6" spans="1:8" ht="30.75" customHeight="1" thickBot="1" x14ac:dyDescent="0.3">
      <c r="A6" s="230"/>
      <c r="B6" s="24" t="s">
        <v>453</v>
      </c>
      <c r="C6" s="220"/>
      <c r="D6" s="220"/>
      <c r="E6" s="220"/>
      <c r="F6" s="220"/>
      <c r="G6" s="220"/>
      <c r="H6" s="286"/>
    </row>
    <row r="7" spans="1:8" x14ac:dyDescent="0.25">
      <c r="A7" s="92"/>
      <c r="B7" s="93"/>
      <c r="C7" s="93"/>
      <c r="D7" s="93"/>
      <c r="E7" s="93"/>
      <c r="F7" s="93"/>
      <c r="G7" s="93"/>
      <c r="H7" s="94"/>
    </row>
    <row r="8" spans="1:8" ht="30" x14ac:dyDescent="0.25">
      <c r="A8" s="95" t="s">
        <v>462</v>
      </c>
      <c r="B8" s="93"/>
      <c r="C8" s="93"/>
      <c r="D8" s="93"/>
      <c r="E8" s="93"/>
      <c r="F8" s="93"/>
      <c r="G8" s="93"/>
      <c r="H8" s="94"/>
    </row>
    <row r="9" spans="1:8" x14ac:dyDescent="0.25">
      <c r="A9" s="96" t="s">
        <v>463</v>
      </c>
      <c r="B9" s="93"/>
      <c r="C9" s="93"/>
      <c r="D9" s="93"/>
      <c r="E9" s="93"/>
      <c r="F9" s="93"/>
      <c r="G9" s="93"/>
      <c r="H9" s="94"/>
    </row>
    <row r="10" spans="1:8" x14ac:dyDescent="0.25">
      <c r="A10" s="96" t="s">
        <v>464</v>
      </c>
      <c r="B10" s="93"/>
      <c r="C10" s="93"/>
      <c r="D10" s="93"/>
      <c r="E10" s="93"/>
      <c r="F10" s="93"/>
      <c r="G10" s="93"/>
      <c r="H10" s="94"/>
    </row>
    <row r="11" spans="1:8" x14ac:dyDescent="0.25">
      <c r="A11" s="96" t="s">
        <v>465</v>
      </c>
      <c r="B11" s="93"/>
      <c r="C11" s="93"/>
      <c r="D11" s="93"/>
      <c r="E11" s="93"/>
      <c r="F11" s="93"/>
      <c r="G11" s="93"/>
      <c r="H11" s="94"/>
    </row>
    <row r="12" spans="1:8" x14ac:dyDescent="0.25">
      <c r="A12" s="96" t="s">
        <v>466</v>
      </c>
      <c r="B12" s="93"/>
      <c r="C12" s="93"/>
      <c r="D12" s="93"/>
      <c r="E12" s="93"/>
      <c r="F12" s="93"/>
      <c r="G12" s="93"/>
      <c r="H12" s="94"/>
    </row>
    <row r="13" spans="1:8" x14ac:dyDescent="0.25">
      <c r="A13" s="96" t="s">
        <v>467</v>
      </c>
      <c r="B13" s="93"/>
      <c r="C13" s="93"/>
      <c r="D13" s="93"/>
      <c r="E13" s="93"/>
      <c r="F13" s="93"/>
      <c r="G13" s="93"/>
      <c r="H13" s="94"/>
    </row>
    <row r="14" spans="1:8" x14ac:dyDescent="0.25">
      <c r="A14" s="96" t="s">
        <v>468</v>
      </c>
      <c r="B14" s="93"/>
      <c r="C14" s="93"/>
      <c r="D14" s="93"/>
      <c r="E14" s="93"/>
      <c r="F14" s="93"/>
      <c r="G14" s="93"/>
      <c r="H14" s="94"/>
    </row>
    <row r="15" spans="1:8" x14ac:dyDescent="0.25">
      <c r="A15" s="96" t="s">
        <v>469</v>
      </c>
      <c r="B15" s="93"/>
      <c r="C15" s="93"/>
      <c r="D15" s="93"/>
      <c r="E15" s="93"/>
      <c r="F15" s="93"/>
      <c r="G15" s="93"/>
      <c r="H15" s="94"/>
    </row>
    <row r="16" spans="1:8" x14ac:dyDescent="0.25">
      <c r="A16" s="96" t="s">
        <v>470</v>
      </c>
      <c r="B16" s="93"/>
      <c r="C16" s="93"/>
      <c r="D16" s="93"/>
      <c r="E16" s="93"/>
      <c r="F16" s="93"/>
      <c r="G16" s="93"/>
      <c r="H16" s="94"/>
    </row>
    <row r="17" spans="1:8" x14ac:dyDescent="0.25">
      <c r="A17" s="96" t="s">
        <v>471</v>
      </c>
      <c r="B17" s="93"/>
      <c r="C17" s="93"/>
      <c r="D17" s="93"/>
      <c r="E17" s="93"/>
      <c r="F17" s="93"/>
      <c r="G17" s="93"/>
      <c r="H17" s="94"/>
    </row>
    <row r="18" spans="1:8" x14ac:dyDescent="0.25">
      <c r="A18" s="96" t="s">
        <v>472</v>
      </c>
      <c r="B18" s="93"/>
      <c r="C18" s="93"/>
      <c r="D18" s="93"/>
      <c r="E18" s="93"/>
      <c r="F18" s="93"/>
      <c r="G18" s="93"/>
      <c r="H18" s="94"/>
    </row>
    <row r="19" spans="1:8" x14ac:dyDescent="0.25">
      <c r="A19" s="96" t="s">
        <v>473</v>
      </c>
      <c r="B19" s="93"/>
      <c r="C19" s="93"/>
      <c r="D19" s="93"/>
      <c r="E19" s="93"/>
      <c r="F19" s="93"/>
      <c r="G19" s="93"/>
      <c r="H19" s="94"/>
    </row>
    <row r="20" spans="1:8" x14ac:dyDescent="0.25">
      <c r="A20" s="96" t="s">
        <v>474</v>
      </c>
      <c r="B20" s="93"/>
      <c r="C20" s="93"/>
      <c r="D20" s="93"/>
      <c r="E20" s="93"/>
      <c r="F20" s="93"/>
      <c r="G20" s="93"/>
      <c r="H20" s="94"/>
    </row>
    <row r="21" spans="1:8" x14ac:dyDescent="0.25">
      <c r="A21" s="97"/>
      <c r="B21" s="93"/>
      <c r="C21" s="93"/>
      <c r="D21" s="93"/>
      <c r="E21" s="93"/>
      <c r="F21" s="93"/>
      <c r="G21" s="93"/>
      <c r="H21" s="94"/>
    </row>
    <row r="22" spans="1:8" x14ac:dyDescent="0.25">
      <c r="A22" s="95" t="s">
        <v>475</v>
      </c>
      <c r="B22" s="93"/>
      <c r="C22" s="93"/>
      <c r="D22" s="93"/>
      <c r="E22" s="93"/>
      <c r="F22" s="93"/>
      <c r="G22" s="93"/>
      <c r="H22" s="94"/>
    </row>
    <row r="23" spans="1:8" x14ac:dyDescent="0.25">
      <c r="A23" s="96" t="s">
        <v>476</v>
      </c>
      <c r="B23" s="93"/>
      <c r="C23" s="93"/>
      <c r="D23" s="93"/>
      <c r="E23" s="93"/>
      <c r="F23" s="93"/>
      <c r="G23" s="93"/>
      <c r="H23" s="94"/>
    </row>
    <row r="24" spans="1:8" x14ac:dyDescent="0.25">
      <c r="A24" s="96" t="s">
        <v>477</v>
      </c>
      <c r="B24" s="93"/>
      <c r="C24" s="93"/>
      <c r="D24" s="93"/>
      <c r="E24" s="93"/>
      <c r="F24" s="93"/>
      <c r="G24" s="93"/>
      <c r="H24" s="94"/>
    </row>
    <row r="25" spans="1:8" x14ac:dyDescent="0.25">
      <c r="A25" s="96" t="s">
        <v>478</v>
      </c>
      <c r="B25" s="93"/>
      <c r="C25" s="93"/>
      <c r="D25" s="93"/>
      <c r="E25" s="93"/>
      <c r="F25" s="93"/>
      <c r="G25" s="93"/>
      <c r="H25" s="94"/>
    </row>
    <row r="26" spans="1:8" ht="30" x14ac:dyDescent="0.25">
      <c r="A26" s="96" t="s">
        <v>479</v>
      </c>
      <c r="B26" s="93"/>
      <c r="C26" s="93"/>
      <c r="D26" s="93"/>
      <c r="E26" s="93"/>
      <c r="F26" s="93"/>
      <c r="G26" s="93"/>
      <c r="H26" s="94"/>
    </row>
    <row r="27" spans="1:8" x14ac:dyDescent="0.25">
      <c r="A27" s="96" t="s">
        <v>480</v>
      </c>
      <c r="B27" s="93"/>
      <c r="C27" s="93"/>
      <c r="D27" s="93"/>
      <c r="E27" s="93"/>
      <c r="F27" s="93"/>
      <c r="G27" s="93"/>
      <c r="H27" s="94"/>
    </row>
    <row r="28" spans="1:8" x14ac:dyDescent="0.25">
      <c r="A28" s="97"/>
      <c r="B28" s="93"/>
      <c r="C28" s="93"/>
      <c r="D28" s="93"/>
      <c r="E28" s="93"/>
      <c r="F28" s="93"/>
      <c r="G28" s="93"/>
      <c r="H28" s="94"/>
    </row>
    <row r="29" spans="1:8" x14ac:dyDescent="0.25">
      <c r="A29" s="95" t="s">
        <v>481</v>
      </c>
      <c r="B29" s="93"/>
      <c r="C29" s="93"/>
      <c r="D29" s="93"/>
      <c r="E29" s="93"/>
      <c r="F29" s="93"/>
      <c r="G29" s="93"/>
      <c r="H29" s="94"/>
    </row>
    <row r="30" spans="1:8" x14ac:dyDescent="0.25">
      <c r="A30" s="96" t="s">
        <v>482</v>
      </c>
      <c r="B30" s="93"/>
      <c r="C30" s="93"/>
      <c r="D30" s="93"/>
      <c r="E30" s="93"/>
      <c r="F30" s="93"/>
      <c r="G30" s="93"/>
      <c r="H30" s="94"/>
    </row>
    <row r="31" spans="1:8" x14ac:dyDescent="0.25">
      <c r="A31" s="97"/>
      <c r="B31" s="98"/>
      <c r="C31" s="98"/>
      <c r="D31" s="98"/>
      <c r="E31" s="98"/>
      <c r="F31" s="98"/>
      <c r="G31" s="98"/>
      <c r="H31" s="94"/>
    </row>
    <row r="32" spans="1:8" x14ac:dyDescent="0.25">
      <c r="A32" s="95" t="s">
        <v>483</v>
      </c>
      <c r="B32" s="93"/>
      <c r="C32" s="93"/>
      <c r="D32" s="93"/>
      <c r="E32" s="93"/>
      <c r="F32" s="93"/>
      <c r="G32" s="93"/>
      <c r="H32" s="94"/>
    </row>
    <row r="33" spans="1:8" x14ac:dyDescent="0.25">
      <c r="A33" s="97"/>
      <c r="B33" s="98"/>
      <c r="C33" s="98"/>
      <c r="D33" s="98"/>
      <c r="E33" s="98"/>
      <c r="F33" s="98"/>
      <c r="G33" s="98"/>
      <c r="H33" s="94"/>
    </row>
    <row r="34" spans="1:8" x14ac:dyDescent="0.25">
      <c r="A34" s="99" t="s">
        <v>299</v>
      </c>
      <c r="B34" s="93"/>
      <c r="C34" s="93"/>
      <c r="D34" s="93"/>
      <c r="E34" s="93"/>
      <c r="F34" s="93"/>
      <c r="G34" s="93"/>
      <c r="H34" s="94"/>
    </row>
    <row r="35" spans="1:8" ht="30" x14ac:dyDescent="0.25">
      <c r="A35" s="97" t="s">
        <v>459</v>
      </c>
      <c r="B35" s="93"/>
      <c r="C35" s="93"/>
      <c r="D35" s="93"/>
      <c r="E35" s="93"/>
      <c r="F35" s="93"/>
      <c r="G35" s="93"/>
      <c r="H35" s="94"/>
    </row>
    <row r="36" spans="1:8" ht="30" x14ac:dyDescent="0.25">
      <c r="A36" s="97" t="s">
        <v>460</v>
      </c>
      <c r="B36" s="93"/>
      <c r="C36" s="93"/>
      <c r="D36" s="93"/>
      <c r="E36" s="93"/>
      <c r="F36" s="93"/>
      <c r="G36" s="93"/>
      <c r="H36" s="94"/>
    </row>
    <row r="37" spans="1:8" x14ac:dyDescent="0.25">
      <c r="A37" s="99" t="s">
        <v>461</v>
      </c>
      <c r="B37" s="93"/>
      <c r="C37" s="93"/>
      <c r="D37" s="93"/>
      <c r="E37" s="93"/>
      <c r="F37" s="93"/>
      <c r="G37" s="93"/>
      <c r="H37" s="94"/>
    </row>
    <row r="38" spans="1:8" ht="15.75" thickBot="1" x14ac:dyDescent="0.3">
      <c r="A38" s="100"/>
      <c r="B38" s="101"/>
      <c r="C38" s="101"/>
      <c r="D38" s="101"/>
      <c r="E38" s="101"/>
      <c r="F38" s="101"/>
      <c r="G38" s="101"/>
      <c r="H38" s="94"/>
    </row>
  </sheetData>
  <mergeCells count="11">
    <mergeCell ref="H5:H6"/>
    <mergeCell ref="A1:G1"/>
    <mergeCell ref="A2:G2"/>
    <mergeCell ref="A3:G3"/>
    <mergeCell ref="A4:G4"/>
    <mergeCell ref="A5:A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30"/>
  <sheetViews>
    <sheetView showGridLines="0" workbookViewId="0">
      <selection activeCell="I31" sqref="H31:I31"/>
    </sheetView>
  </sheetViews>
  <sheetFormatPr baseColWidth="10" defaultRowHeight="15" x14ac:dyDescent="0.25"/>
  <cols>
    <col min="1" max="1" width="46" customWidth="1"/>
    <col min="2" max="2" width="19.28515625" customWidth="1"/>
  </cols>
  <sheetData>
    <row r="1" spans="1:8" x14ac:dyDescent="0.25">
      <c r="A1" s="198" t="s">
        <v>484</v>
      </c>
      <c r="B1" s="199"/>
      <c r="C1" s="199"/>
      <c r="D1" s="199"/>
      <c r="E1" s="199"/>
      <c r="F1" s="199"/>
      <c r="G1" s="199"/>
      <c r="H1" s="102"/>
    </row>
    <row r="2" spans="1:8" x14ac:dyDescent="0.25">
      <c r="A2" s="234" t="s">
        <v>485</v>
      </c>
      <c r="B2" s="235"/>
      <c r="C2" s="235"/>
      <c r="D2" s="235"/>
      <c r="E2" s="235"/>
      <c r="F2" s="235"/>
      <c r="G2" s="235"/>
      <c r="H2" s="102"/>
    </row>
    <row r="3" spans="1:8" x14ac:dyDescent="0.25">
      <c r="A3" s="234" t="s">
        <v>1</v>
      </c>
      <c r="B3" s="235"/>
      <c r="C3" s="235"/>
      <c r="D3" s="235"/>
      <c r="E3" s="235"/>
      <c r="F3" s="235"/>
      <c r="G3" s="235"/>
      <c r="H3" s="102"/>
    </row>
    <row r="4" spans="1:8" ht="15.75" thickBot="1" x14ac:dyDescent="0.3">
      <c r="A4" s="237" t="s">
        <v>486</v>
      </c>
      <c r="B4" s="238"/>
      <c r="C4" s="238"/>
      <c r="D4" s="238"/>
      <c r="E4" s="238"/>
      <c r="F4" s="238"/>
      <c r="G4" s="238"/>
      <c r="H4" s="102"/>
    </row>
    <row r="5" spans="1:8" x14ac:dyDescent="0.25">
      <c r="A5" s="228" t="s">
        <v>451</v>
      </c>
      <c r="B5" s="29" t="s">
        <v>452</v>
      </c>
      <c r="C5" s="219" t="s">
        <v>454</v>
      </c>
      <c r="D5" s="219" t="s">
        <v>455</v>
      </c>
      <c r="E5" s="219" t="s">
        <v>456</v>
      </c>
      <c r="F5" s="219" t="s">
        <v>457</v>
      </c>
      <c r="G5" s="219" t="s">
        <v>458</v>
      </c>
      <c r="H5" s="244"/>
    </row>
    <row r="6" spans="1:8" ht="30.75" thickBot="1" x14ac:dyDescent="0.3">
      <c r="A6" s="230"/>
      <c r="B6" s="24" t="s">
        <v>487</v>
      </c>
      <c r="C6" s="220"/>
      <c r="D6" s="220"/>
      <c r="E6" s="220"/>
      <c r="F6" s="220"/>
      <c r="G6" s="220"/>
      <c r="H6" s="244"/>
    </row>
    <row r="7" spans="1:8" x14ac:dyDescent="0.25">
      <c r="A7" s="103" t="s">
        <v>488</v>
      </c>
      <c r="B7" s="9"/>
      <c r="C7" s="9"/>
      <c r="D7" s="9"/>
      <c r="E7" s="9"/>
      <c r="F7" s="9"/>
      <c r="G7" s="9"/>
      <c r="H7" s="74"/>
    </row>
    <row r="8" spans="1:8" x14ac:dyDescent="0.25">
      <c r="A8" s="104" t="s">
        <v>489</v>
      </c>
      <c r="B8" s="9"/>
      <c r="C8" s="9"/>
      <c r="D8" s="9"/>
      <c r="E8" s="9"/>
      <c r="F8" s="9"/>
      <c r="G8" s="9"/>
      <c r="H8" s="74"/>
    </row>
    <row r="9" spans="1:8" x14ac:dyDescent="0.25">
      <c r="A9" s="104" t="s">
        <v>490</v>
      </c>
      <c r="B9" s="9"/>
      <c r="C9" s="9"/>
      <c r="D9" s="9"/>
      <c r="E9" s="9"/>
      <c r="F9" s="9"/>
      <c r="G9" s="9"/>
      <c r="H9" s="74"/>
    </row>
    <row r="10" spans="1:8" x14ac:dyDescent="0.25">
      <c r="A10" s="104" t="s">
        <v>491</v>
      </c>
      <c r="B10" s="9"/>
      <c r="C10" s="9"/>
      <c r="D10" s="9"/>
      <c r="E10" s="9"/>
      <c r="F10" s="9"/>
      <c r="G10" s="9"/>
      <c r="H10" s="74"/>
    </row>
    <row r="11" spans="1:8" ht="30" x14ac:dyDescent="0.25">
      <c r="A11" s="104" t="s">
        <v>492</v>
      </c>
      <c r="B11" s="9"/>
      <c r="C11" s="9"/>
      <c r="D11" s="9"/>
      <c r="E11" s="9"/>
      <c r="F11" s="9"/>
      <c r="G11" s="9"/>
      <c r="H11" s="74"/>
    </row>
    <row r="12" spans="1:8" x14ac:dyDescent="0.25">
      <c r="A12" s="104" t="s">
        <v>493</v>
      </c>
      <c r="B12" s="9"/>
      <c r="C12" s="9"/>
      <c r="D12" s="9"/>
      <c r="E12" s="9"/>
      <c r="F12" s="9"/>
      <c r="G12" s="9"/>
      <c r="H12" s="74"/>
    </row>
    <row r="13" spans="1:8" x14ac:dyDescent="0.25">
      <c r="A13" s="104" t="s">
        <v>494</v>
      </c>
      <c r="B13" s="9"/>
      <c r="C13" s="9"/>
      <c r="D13" s="9"/>
      <c r="E13" s="9"/>
      <c r="F13" s="9"/>
      <c r="G13" s="9"/>
      <c r="H13" s="74"/>
    </row>
    <row r="14" spans="1:8" ht="30" x14ac:dyDescent="0.25">
      <c r="A14" s="104" t="s">
        <v>495</v>
      </c>
      <c r="B14" s="9"/>
      <c r="C14" s="9"/>
      <c r="D14" s="9"/>
      <c r="E14" s="9"/>
      <c r="F14" s="9"/>
      <c r="G14" s="9"/>
      <c r="H14" s="74"/>
    </row>
    <row r="15" spans="1:8" x14ac:dyDescent="0.25">
      <c r="A15" s="104" t="s">
        <v>496</v>
      </c>
      <c r="B15" s="9"/>
      <c r="C15" s="9"/>
      <c r="D15" s="9"/>
      <c r="E15" s="9"/>
      <c r="F15" s="9"/>
      <c r="G15" s="9"/>
      <c r="H15" s="74"/>
    </row>
    <row r="16" spans="1:8" x14ac:dyDescent="0.25">
      <c r="A16" s="104" t="s">
        <v>497</v>
      </c>
      <c r="B16" s="9"/>
      <c r="C16" s="9"/>
      <c r="D16" s="9"/>
      <c r="E16" s="9"/>
      <c r="F16" s="9"/>
      <c r="G16" s="9"/>
      <c r="H16" s="74"/>
    </row>
    <row r="17" spans="1:8" x14ac:dyDescent="0.25">
      <c r="A17" s="11"/>
      <c r="B17" s="9"/>
      <c r="C17" s="9"/>
      <c r="D17" s="9"/>
      <c r="E17" s="9"/>
      <c r="F17" s="9"/>
      <c r="G17" s="9"/>
      <c r="H17" s="74"/>
    </row>
    <row r="18" spans="1:8" x14ac:dyDescent="0.25">
      <c r="A18" s="103" t="s">
        <v>498</v>
      </c>
      <c r="B18" s="9"/>
      <c r="C18" s="9"/>
      <c r="D18" s="9"/>
      <c r="E18" s="9"/>
      <c r="F18" s="9"/>
      <c r="G18" s="9"/>
      <c r="H18" s="74"/>
    </row>
    <row r="19" spans="1:8" x14ac:dyDescent="0.25">
      <c r="A19" s="104" t="s">
        <v>489</v>
      </c>
      <c r="B19" s="9"/>
      <c r="C19" s="9"/>
      <c r="D19" s="9"/>
      <c r="E19" s="9"/>
      <c r="F19" s="9"/>
      <c r="G19" s="9"/>
      <c r="H19" s="74"/>
    </row>
    <row r="20" spans="1:8" x14ac:dyDescent="0.25">
      <c r="A20" s="104" t="s">
        <v>490</v>
      </c>
      <c r="B20" s="9"/>
      <c r="C20" s="9"/>
      <c r="D20" s="9"/>
      <c r="E20" s="9"/>
      <c r="F20" s="9"/>
      <c r="G20" s="9"/>
      <c r="H20" s="74"/>
    </row>
    <row r="21" spans="1:8" x14ac:dyDescent="0.25">
      <c r="A21" s="104" t="s">
        <v>491</v>
      </c>
      <c r="B21" s="9"/>
      <c r="C21" s="9"/>
      <c r="D21" s="9"/>
      <c r="E21" s="9"/>
      <c r="F21" s="9"/>
      <c r="G21" s="9"/>
      <c r="H21" s="74"/>
    </row>
    <row r="22" spans="1:8" ht="30" x14ac:dyDescent="0.25">
      <c r="A22" s="104" t="s">
        <v>492</v>
      </c>
      <c r="B22" s="9"/>
      <c r="C22" s="9"/>
      <c r="D22" s="9"/>
      <c r="E22" s="9"/>
      <c r="F22" s="9"/>
      <c r="G22" s="9"/>
      <c r="H22" s="74"/>
    </row>
    <row r="23" spans="1:8" x14ac:dyDescent="0.25">
      <c r="A23" s="104" t="s">
        <v>493</v>
      </c>
      <c r="B23" s="9"/>
      <c r="C23" s="9"/>
      <c r="D23" s="9"/>
      <c r="E23" s="9"/>
      <c r="F23" s="9"/>
      <c r="G23" s="9"/>
      <c r="H23" s="74"/>
    </row>
    <row r="24" spans="1:8" x14ac:dyDescent="0.25">
      <c r="A24" s="104" t="s">
        <v>494</v>
      </c>
      <c r="B24" s="9"/>
      <c r="C24" s="9"/>
      <c r="D24" s="9"/>
      <c r="E24" s="9"/>
      <c r="F24" s="9"/>
      <c r="G24" s="9"/>
      <c r="H24" s="74"/>
    </row>
    <row r="25" spans="1:8" ht="30" x14ac:dyDescent="0.25">
      <c r="A25" s="104" t="s">
        <v>495</v>
      </c>
      <c r="B25" s="9"/>
      <c r="C25" s="9"/>
      <c r="D25" s="9"/>
      <c r="E25" s="9"/>
      <c r="F25" s="9"/>
      <c r="G25" s="9"/>
      <c r="H25" s="74"/>
    </row>
    <row r="26" spans="1:8" x14ac:dyDescent="0.25">
      <c r="A26" s="104" t="s">
        <v>499</v>
      </c>
      <c r="B26" s="9"/>
      <c r="C26" s="9"/>
      <c r="D26" s="9"/>
      <c r="E26" s="9"/>
      <c r="F26" s="9"/>
      <c r="G26" s="9"/>
      <c r="H26" s="74"/>
    </row>
    <row r="27" spans="1:8" x14ac:dyDescent="0.25">
      <c r="A27" s="104" t="s">
        <v>497</v>
      </c>
      <c r="B27" s="9"/>
      <c r="C27" s="9"/>
      <c r="D27" s="9"/>
      <c r="E27" s="9"/>
      <c r="F27" s="9"/>
      <c r="G27" s="9"/>
      <c r="H27" s="74"/>
    </row>
    <row r="28" spans="1:8" x14ac:dyDescent="0.25">
      <c r="A28" s="11"/>
      <c r="B28" s="9"/>
      <c r="C28" s="9"/>
      <c r="D28" s="9"/>
      <c r="E28" s="9"/>
      <c r="F28" s="9"/>
      <c r="G28" s="9"/>
      <c r="H28" s="74"/>
    </row>
    <row r="29" spans="1:8" x14ac:dyDescent="0.25">
      <c r="A29" s="103" t="s">
        <v>500</v>
      </c>
      <c r="B29" s="9"/>
      <c r="C29" s="9"/>
      <c r="D29" s="9"/>
      <c r="E29" s="9"/>
      <c r="F29" s="9"/>
      <c r="G29" s="9"/>
      <c r="H29" s="74"/>
    </row>
    <row r="30" spans="1:8" ht="15.75" thickBot="1" x14ac:dyDescent="0.3">
      <c r="A30" s="20"/>
      <c r="B30" s="13"/>
      <c r="C30" s="13"/>
      <c r="D30" s="13"/>
      <c r="E30" s="13"/>
      <c r="F30" s="13"/>
      <c r="G30" s="13"/>
      <c r="H30" s="74"/>
    </row>
  </sheetData>
  <mergeCells count="11">
    <mergeCell ref="H5:H6"/>
    <mergeCell ref="A1:G1"/>
    <mergeCell ref="A2:G2"/>
    <mergeCell ref="A3:G3"/>
    <mergeCell ref="A4:G4"/>
    <mergeCell ref="A5:A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66"/>
  <sheetViews>
    <sheetView showGridLines="0" workbookViewId="0">
      <selection activeCell="E10" sqref="E10"/>
    </sheetView>
  </sheetViews>
  <sheetFormatPr baseColWidth="10" defaultRowHeight="15" x14ac:dyDescent="0.25"/>
  <cols>
    <col min="1" max="1" width="59" customWidth="1"/>
    <col min="2" max="2" width="19" style="126" customWidth="1"/>
    <col min="4" max="4" width="14.140625" customWidth="1"/>
    <col min="5" max="5" width="10.28515625" customWidth="1"/>
    <col min="6" max="6" width="16.85546875" customWidth="1"/>
  </cols>
  <sheetData>
    <row r="1" spans="1:6" x14ac:dyDescent="0.25">
      <c r="A1" s="287" t="s">
        <v>4</v>
      </c>
      <c r="B1" s="288"/>
      <c r="C1" s="288"/>
      <c r="D1" s="288"/>
      <c r="E1" s="288"/>
      <c r="F1" s="289"/>
    </row>
    <row r="2" spans="1:6" ht="15.75" thickBot="1" x14ac:dyDescent="0.3">
      <c r="A2" s="290" t="s">
        <v>516</v>
      </c>
      <c r="B2" s="291"/>
      <c r="C2" s="291"/>
      <c r="D2" s="291"/>
      <c r="E2" s="291"/>
      <c r="F2" s="292"/>
    </row>
    <row r="3" spans="1:6" ht="45.75" thickBot="1" x14ac:dyDescent="0.3">
      <c r="A3" s="112"/>
      <c r="B3" s="122" t="s">
        <v>517</v>
      </c>
      <c r="C3" s="113" t="s">
        <v>518</v>
      </c>
      <c r="D3" s="122" t="s">
        <v>519</v>
      </c>
      <c r="E3" s="122" t="s">
        <v>520</v>
      </c>
      <c r="F3" s="122" t="s">
        <v>521</v>
      </c>
    </row>
    <row r="4" spans="1:6" x14ac:dyDescent="0.25">
      <c r="A4" s="114" t="s">
        <v>522</v>
      </c>
      <c r="B4" s="123"/>
      <c r="C4" s="115"/>
      <c r="D4" s="115"/>
      <c r="E4" s="115"/>
      <c r="F4" s="115"/>
    </row>
    <row r="5" spans="1:6" ht="30" x14ac:dyDescent="0.25">
      <c r="A5" s="35" t="s">
        <v>523</v>
      </c>
      <c r="B5" s="123"/>
      <c r="C5" s="115"/>
      <c r="D5" s="115"/>
      <c r="E5" s="115"/>
      <c r="F5" s="115"/>
    </row>
    <row r="6" spans="1:6" x14ac:dyDescent="0.25">
      <c r="A6" s="46" t="s">
        <v>524</v>
      </c>
      <c r="B6" s="123"/>
      <c r="C6" s="115"/>
      <c r="D6" s="115"/>
      <c r="E6" s="115"/>
      <c r="F6" s="115"/>
    </row>
    <row r="7" spans="1:6" x14ac:dyDescent="0.25">
      <c r="A7" s="114"/>
      <c r="B7" s="124"/>
      <c r="C7" s="116"/>
      <c r="D7" s="116"/>
      <c r="E7" s="116"/>
      <c r="F7" s="116"/>
    </row>
    <row r="8" spans="1:6" x14ac:dyDescent="0.25">
      <c r="A8" s="114" t="s">
        <v>525</v>
      </c>
      <c r="B8" s="124"/>
      <c r="C8" s="116"/>
      <c r="D8" s="116"/>
      <c r="E8" s="116"/>
      <c r="F8" s="116"/>
    </row>
    <row r="9" spans="1:6" x14ac:dyDescent="0.25">
      <c r="A9" s="46" t="s">
        <v>526</v>
      </c>
      <c r="B9" s="124"/>
      <c r="C9" s="116"/>
      <c r="D9" s="116"/>
      <c r="E9" s="116"/>
      <c r="F9" s="116"/>
    </row>
    <row r="10" spans="1:6" x14ac:dyDescent="0.25">
      <c r="A10" s="117" t="s">
        <v>527</v>
      </c>
      <c r="B10" s="124"/>
      <c r="C10" s="116"/>
      <c r="D10" s="116"/>
      <c r="E10" s="116"/>
      <c r="F10" s="116"/>
    </row>
    <row r="11" spans="1:6" x14ac:dyDescent="0.25">
      <c r="A11" s="117" t="s">
        <v>528</v>
      </c>
      <c r="B11" s="124"/>
      <c r="C11" s="116"/>
      <c r="D11" s="116"/>
      <c r="E11" s="116"/>
      <c r="F11" s="116"/>
    </row>
    <row r="12" spans="1:6" x14ac:dyDescent="0.25">
      <c r="A12" s="117" t="s">
        <v>529</v>
      </c>
      <c r="B12" s="124"/>
      <c r="C12" s="116"/>
      <c r="D12" s="116"/>
      <c r="E12" s="116"/>
      <c r="F12" s="116"/>
    </row>
    <row r="13" spans="1:6" x14ac:dyDescent="0.25">
      <c r="A13" s="46" t="s">
        <v>530</v>
      </c>
      <c r="B13" s="124"/>
      <c r="C13" s="116"/>
      <c r="D13" s="116"/>
      <c r="E13" s="116"/>
      <c r="F13" s="116"/>
    </row>
    <row r="14" spans="1:6" x14ac:dyDescent="0.25">
      <c r="A14" s="117" t="s">
        <v>527</v>
      </c>
      <c r="B14" s="124"/>
      <c r="C14" s="116"/>
      <c r="D14" s="116"/>
      <c r="E14" s="116"/>
      <c r="F14" s="116"/>
    </row>
    <row r="15" spans="1:6" x14ac:dyDescent="0.25">
      <c r="A15" s="117" t="s">
        <v>528</v>
      </c>
      <c r="B15" s="124"/>
      <c r="C15" s="116"/>
      <c r="D15" s="116"/>
      <c r="E15" s="116"/>
      <c r="F15" s="116"/>
    </row>
    <row r="16" spans="1:6" x14ac:dyDescent="0.25">
      <c r="A16" s="117" t="s">
        <v>529</v>
      </c>
      <c r="B16" s="124"/>
      <c r="C16" s="116"/>
      <c r="D16" s="116"/>
      <c r="E16" s="116"/>
      <c r="F16" s="116"/>
    </row>
    <row r="17" spans="1:6" x14ac:dyDescent="0.25">
      <c r="A17" s="46" t="s">
        <v>531</v>
      </c>
      <c r="B17" s="124"/>
      <c r="C17" s="116"/>
      <c r="D17" s="116"/>
      <c r="E17" s="116"/>
      <c r="F17" s="116"/>
    </row>
    <row r="18" spans="1:6" x14ac:dyDescent="0.25">
      <c r="A18" s="46" t="s">
        <v>532</v>
      </c>
      <c r="B18" s="124"/>
      <c r="C18" s="116"/>
      <c r="D18" s="116"/>
      <c r="E18" s="116"/>
      <c r="F18" s="116"/>
    </row>
    <row r="19" spans="1:6" x14ac:dyDescent="0.25">
      <c r="A19" s="46" t="s">
        <v>533</v>
      </c>
      <c r="B19" s="124"/>
      <c r="C19" s="116"/>
      <c r="D19" s="116"/>
      <c r="E19" s="116"/>
      <c r="F19" s="116"/>
    </row>
    <row r="20" spans="1:6" x14ac:dyDescent="0.25">
      <c r="A20" s="46" t="s">
        <v>534</v>
      </c>
      <c r="B20" s="124"/>
      <c r="C20" s="116"/>
      <c r="D20" s="116"/>
      <c r="E20" s="116"/>
      <c r="F20" s="116"/>
    </row>
    <row r="21" spans="1:6" x14ac:dyDescent="0.25">
      <c r="A21" s="46" t="s">
        <v>535</v>
      </c>
      <c r="B21" s="124"/>
      <c r="C21" s="116"/>
      <c r="D21" s="116"/>
      <c r="E21" s="116"/>
      <c r="F21" s="116"/>
    </row>
    <row r="22" spans="1:6" x14ac:dyDescent="0.25">
      <c r="A22" s="46" t="s">
        <v>536</v>
      </c>
      <c r="B22" s="124"/>
      <c r="C22" s="116"/>
      <c r="D22" s="116"/>
      <c r="E22" s="116"/>
      <c r="F22" s="116"/>
    </row>
    <row r="23" spans="1:6" x14ac:dyDescent="0.25">
      <c r="A23" s="46" t="s">
        <v>537</v>
      </c>
      <c r="B23" s="124"/>
      <c r="C23" s="116"/>
      <c r="D23" s="116"/>
      <c r="E23" s="116"/>
      <c r="F23" s="116"/>
    </row>
    <row r="24" spans="1:6" x14ac:dyDescent="0.25">
      <c r="A24" s="46" t="s">
        <v>538</v>
      </c>
      <c r="B24" s="124"/>
      <c r="C24" s="116"/>
      <c r="D24" s="116"/>
      <c r="E24" s="116"/>
      <c r="F24" s="116"/>
    </row>
    <row r="25" spans="1:6" x14ac:dyDescent="0.25">
      <c r="A25" s="46"/>
      <c r="B25" s="124"/>
      <c r="C25" s="116"/>
      <c r="D25" s="116"/>
      <c r="E25" s="116"/>
      <c r="F25" s="116"/>
    </row>
    <row r="26" spans="1:6" x14ac:dyDescent="0.25">
      <c r="A26" s="48" t="s">
        <v>539</v>
      </c>
      <c r="B26" s="124"/>
      <c r="C26" s="116"/>
      <c r="D26" s="116"/>
      <c r="E26" s="116"/>
      <c r="F26" s="116"/>
    </row>
    <row r="27" spans="1:6" x14ac:dyDescent="0.25">
      <c r="A27" s="46" t="s">
        <v>540</v>
      </c>
      <c r="B27" s="124"/>
      <c r="C27" s="116"/>
      <c r="D27" s="116"/>
      <c r="E27" s="116"/>
      <c r="F27" s="116"/>
    </row>
    <row r="28" spans="1:6" x14ac:dyDescent="0.25">
      <c r="A28" s="46"/>
      <c r="B28" s="124"/>
      <c r="C28" s="116"/>
      <c r="D28" s="116"/>
      <c r="E28" s="116"/>
      <c r="F28" s="116"/>
    </row>
    <row r="29" spans="1:6" x14ac:dyDescent="0.25">
      <c r="A29" s="48" t="s">
        <v>541</v>
      </c>
      <c r="B29" s="124"/>
      <c r="C29" s="116"/>
      <c r="D29" s="116"/>
      <c r="E29" s="116"/>
      <c r="F29" s="116"/>
    </row>
    <row r="30" spans="1:6" x14ac:dyDescent="0.25">
      <c r="A30" s="46" t="s">
        <v>526</v>
      </c>
      <c r="B30" s="124"/>
      <c r="C30" s="116"/>
      <c r="D30" s="116"/>
      <c r="E30" s="116"/>
      <c r="F30" s="116"/>
    </row>
    <row r="31" spans="1:6" x14ac:dyDescent="0.25">
      <c r="A31" s="46" t="s">
        <v>530</v>
      </c>
      <c r="B31" s="124"/>
      <c r="C31" s="116"/>
      <c r="D31" s="116"/>
      <c r="E31" s="116"/>
      <c r="F31" s="116"/>
    </row>
    <row r="32" spans="1:6" x14ac:dyDescent="0.25">
      <c r="A32" s="46" t="s">
        <v>542</v>
      </c>
      <c r="B32" s="124"/>
      <c r="C32" s="116"/>
      <c r="D32" s="116"/>
      <c r="E32" s="116"/>
      <c r="F32" s="116"/>
    </row>
    <row r="33" spans="1:6" x14ac:dyDescent="0.25">
      <c r="A33" s="46"/>
      <c r="B33" s="124"/>
      <c r="C33" s="116"/>
      <c r="D33" s="116"/>
      <c r="E33" s="116"/>
      <c r="F33" s="116"/>
    </row>
    <row r="34" spans="1:6" x14ac:dyDescent="0.25">
      <c r="A34" s="48" t="s">
        <v>543</v>
      </c>
      <c r="B34" s="124"/>
      <c r="C34" s="116"/>
      <c r="D34" s="116"/>
      <c r="E34" s="116"/>
      <c r="F34" s="116"/>
    </row>
    <row r="35" spans="1:6" x14ac:dyDescent="0.25">
      <c r="A35" s="46" t="s">
        <v>544</v>
      </c>
      <c r="B35" s="124"/>
      <c r="C35" s="116"/>
      <c r="D35" s="116"/>
      <c r="E35" s="116"/>
      <c r="F35" s="116"/>
    </row>
    <row r="36" spans="1:6" x14ac:dyDescent="0.25">
      <c r="A36" s="46" t="s">
        <v>545</v>
      </c>
      <c r="B36" s="124"/>
      <c r="C36" s="116"/>
      <c r="D36" s="116"/>
      <c r="E36" s="116"/>
      <c r="F36" s="116"/>
    </row>
    <row r="37" spans="1:6" x14ac:dyDescent="0.25">
      <c r="A37" s="46" t="s">
        <v>546</v>
      </c>
      <c r="B37" s="124"/>
      <c r="C37" s="116"/>
      <c r="D37" s="116"/>
      <c r="E37" s="116"/>
      <c r="F37" s="116"/>
    </row>
    <row r="38" spans="1:6" x14ac:dyDescent="0.25">
      <c r="A38" s="118"/>
      <c r="B38" s="124"/>
      <c r="C38" s="116"/>
      <c r="D38" s="116"/>
      <c r="E38" s="116"/>
      <c r="F38" s="116"/>
    </row>
    <row r="39" spans="1:6" x14ac:dyDescent="0.25">
      <c r="A39" s="114" t="s">
        <v>547</v>
      </c>
      <c r="B39" s="124"/>
      <c r="C39" s="116"/>
      <c r="D39" s="116"/>
      <c r="E39" s="116"/>
      <c r="F39" s="116"/>
    </row>
    <row r="40" spans="1:6" x14ac:dyDescent="0.25">
      <c r="A40" s="118"/>
      <c r="B40" s="124"/>
      <c r="C40" s="116"/>
      <c r="D40" s="116"/>
      <c r="E40" s="116"/>
      <c r="F40" s="116"/>
    </row>
    <row r="41" spans="1:6" x14ac:dyDescent="0.25">
      <c r="A41" s="114" t="s">
        <v>548</v>
      </c>
      <c r="B41" s="124"/>
      <c r="C41" s="116"/>
      <c r="D41" s="116"/>
      <c r="E41" s="116"/>
      <c r="F41" s="116"/>
    </row>
    <row r="42" spans="1:6" x14ac:dyDescent="0.25">
      <c r="A42" s="46" t="s">
        <v>549</v>
      </c>
      <c r="B42" s="124"/>
      <c r="C42" s="116"/>
      <c r="D42" s="116"/>
      <c r="E42" s="116"/>
      <c r="F42" s="116"/>
    </row>
    <row r="43" spans="1:6" x14ac:dyDescent="0.25">
      <c r="A43" s="46" t="s">
        <v>550</v>
      </c>
      <c r="B43" s="124"/>
      <c r="C43" s="116"/>
      <c r="D43" s="116"/>
      <c r="E43" s="116"/>
      <c r="F43" s="116"/>
    </row>
    <row r="44" spans="1:6" x14ac:dyDescent="0.25">
      <c r="A44" s="46" t="s">
        <v>551</v>
      </c>
      <c r="B44" s="124"/>
      <c r="C44" s="116"/>
      <c r="D44" s="116"/>
      <c r="E44" s="116"/>
      <c r="F44" s="116"/>
    </row>
    <row r="45" spans="1:6" x14ac:dyDescent="0.25">
      <c r="A45" s="118"/>
      <c r="B45" s="124"/>
      <c r="C45" s="116"/>
      <c r="D45" s="116"/>
      <c r="E45" s="116"/>
      <c r="F45" s="116"/>
    </row>
    <row r="46" spans="1:6" ht="30" x14ac:dyDescent="0.25">
      <c r="A46" s="121" t="s">
        <v>552</v>
      </c>
      <c r="B46" s="124"/>
      <c r="C46" s="116"/>
      <c r="D46" s="116"/>
      <c r="E46" s="116"/>
      <c r="F46" s="116"/>
    </row>
    <row r="47" spans="1:6" x14ac:dyDescent="0.25">
      <c r="A47" s="46" t="s">
        <v>550</v>
      </c>
      <c r="B47" s="124"/>
      <c r="C47" s="116"/>
      <c r="D47" s="116"/>
      <c r="E47" s="116"/>
      <c r="F47" s="116"/>
    </row>
    <row r="48" spans="1:6" x14ac:dyDescent="0.25">
      <c r="A48" s="46" t="s">
        <v>551</v>
      </c>
      <c r="B48" s="124"/>
      <c r="C48" s="116"/>
      <c r="D48" s="116"/>
      <c r="E48" s="116"/>
      <c r="F48" s="116"/>
    </row>
    <row r="49" spans="1:6" x14ac:dyDescent="0.25">
      <c r="A49" s="118"/>
      <c r="B49" s="124"/>
      <c r="C49" s="116"/>
      <c r="D49" s="116"/>
      <c r="E49" s="116"/>
      <c r="F49" s="116"/>
    </row>
    <row r="50" spans="1:6" x14ac:dyDescent="0.25">
      <c r="A50" s="114" t="s">
        <v>553</v>
      </c>
      <c r="B50" s="124"/>
      <c r="C50" s="116"/>
      <c r="D50" s="116"/>
      <c r="E50" s="116"/>
      <c r="F50" s="116"/>
    </row>
    <row r="51" spans="1:6" x14ac:dyDescent="0.25">
      <c r="A51" s="46" t="s">
        <v>550</v>
      </c>
      <c r="B51" s="124"/>
      <c r="C51" s="116"/>
      <c r="D51" s="116"/>
      <c r="E51" s="116"/>
      <c r="F51" s="116"/>
    </row>
    <row r="52" spans="1:6" x14ac:dyDescent="0.25">
      <c r="A52" s="46" t="s">
        <v>551</v>
      </c>
      <c r="B52" s="124"/>
      <c r="C52" s="116"/>
      <c r="D52" s="116"/>
      <c r="E52" s="116"/>
      <c r="F52" s="116"/>
    </row>
    <row r="53" spans="1:6" x14ac:dyDescent="0.25">
      <c r="A53" s="46" t="s">
        <v>554</v>
      </c>
      <c r="B53" s="124"/>
      <c r="C53" s="116"/>
      <c r="D53" s="116"/>
      <c r="E53" s="116"/>
      <c r="F53" s="116"/>
    </row>
    <row r="54" spans="1:6" x14ac:dyDescent="0.25">
      <c r="A54" s="118"/>
      <c r="B54" s="124"/>
      <c r="C54" s="116"/>
      <c r="D54" s="116"/>
      <c r="E54" s="116"/>
      <c r="F54" s="116"/>
    </row>
    <row r="55" spans="1:6" x14ac:dyDescent="0.25">
      <c r="A55" s="114" t="s">
        <v>555</v>
      </c>
      <c r="B55" s="124"/>
      <c r="C55" s="116"/>
      <c r="D55" s="116"/>
      <c r="E55" s="116"/>
      <c r="F55" s="116"/>
    </row>
    <row r="56" spans="1:6" x14ac:dyDescent="0.25">
      <c r="A56" s="46" t="s">
        <v>550</v>
      </c>
      <c r="B56" s="124"/>
      <c r="C56" s="116"/>
      <c r="D56" s="116"/>
      <c r="E56" s="116"/>
      <c r="F56" s="116"/>
    </row>
    <row r="57" spans="1:6" x14ac:dyDescent="0.25">
      <c r="A57" s="46" t="s">
        <v>551</v>
      </c>
      <c r="B57" s="124"/>
      <c r="C57" s="116"/>
      <c r="D57" s="116"/>
      <c r="E57" s="116"/>
      <c r="F57" s="116"/>
    </row>
    <row r="58" spans="1:6" x14ac:dyDescent="0.25">
      <c r="A58" s="118"/>
      <c r="B58" s="124"/>
      <c r="C58" s="116"/>
      <c r="D58" s="116"/>
      <c r="E58" s="116"/>
      <c r="F58" s="116"/>
    </row>
    <row r="59" spans="1:6" x14ac:dyDescent="0.25">
      <c r="A59" s="114" t="s">
        <v>556</v>
      </c>
      <c r="B59" s="124"/>
      <c r="C59" s="116"/>
      <c r="D59" s="116"/>
      <c r="E59" s="116"/>
      <c r="F59" s="116"/>
    </row>
    <row r="60" spans="1:6" x14ac:dyDescent="0.25">
      <c r="A60" s="46" t="s">
        <v>557</v>
      </c>
      <c r="B60" s="124"/>
      <c r="C60" s="116"/>
      <c r="D60" s="116"/>
      <c r="E60" s="116"/>
      <c r="F60" s="116"/>
    </row>
    <row r="61" spans="1:6" x14ac:dyDescent="0.25">
      <c r="A61" s="46" t="s">
        <v>558</v>
      </c>
      <c r="B61" s="124"/>
      <c r="C61" s="116"/>
      <c r="D61" s="116"/>
      <c r="E61" s="116"/>
      <c r="F61" s="116"/>
    </row>
    <row r="62" spans="1:6" x14ac:dyDescent="0.25">
      <c r="A62" s="118"/>
      <c r="B62" s="124"/>
      <c r="C62" s="116"/>
      <c r="D62" s="116"/>
      <c r="E62" s="116"/>
      <c r="F62" s="116"/>
    </row>
    <row r="63" spans="1:6" x14ac:dyDescent="0.25">
      <c r="A63" s="114" t="s">
        <v>559</v>
      </c>
      <c r="B63" s="124"/>
      <c r="C63" s="116"/>
      <c r="D63" s="116"/>
      <c r="E63" s="116"/>
      <c r="F63" s="116"/>
    </row>
    <row r="64" spans="1:6" x14ac:dyDescent="0.25">
      <c r="A64" s="46" t="s">
        <v>560</v>
      </c>
      <c r="B64" s="124"/>
      <c r="C64" s="116"/>
      <c r="D64" s="116"/>
      <c r="E64" s="116"/>
      <c r="F64" s="116"/>
    </row>
    <row r="65" spans="1:6" x14ac:dyDescent="0.25">
      <c r="A65" s="46" t="s">
        <v>561</v>
      </c>
      <c r="B65" s="124"/>
      <c r="C65" s="116"/>
      <c r="D65" s="116"/>
      <c r="E65" s="116"/>
      <c r="F65" s="116"/>
    </row>
    <row r="66" spans="1:6" ht="15.75" thickBot="1" x14ac:dyDescent="0.3">
      <c r="A66" s="119"/>
      <c r="B66" s="125"/>
      <c r="C66" s="120"/>
      <c r="D66" s="120"/>
      <c r="E66" s="120"/>
      <c r="F66" s="120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0"/>
  <sheetViews>
    <sheetView workbookViewId="0">
      <selection activeCell="G15" sqref="G15"/>
    </sheetView>
  </sheetViews>
  <sheetFormatPr baseColWidth="10" defaultRowHeight="15" x14ac:dyDescent="0.25"/>
  <cols>
    <col min="1" max="1" width="32.85546875" customWidth="1"/>
    <col min="3" max="3" width="11.85546875" customWidth="1"/>
    <col min="4" max="4" width="13.5703125" customWidth="1"/>
    <col min="7" max="7" width="18" customWidth="1"/>
    <col min="8" max="8" width="18.85546875" customWidth="1"/>
    <col min="9" max="9" width="11.5703125" customWidth="1"/>
    <col min="11" max="11" width="15.140625" customWidth="1"/>
  </cols>
  <sheetData>
    <row r="1" spans="1:11" ht="15.75" thickBot="1" x14ac:dyDescent="0.3">
      <c r="A1" s="267" t="s">
        <v>4</v>
      </c>
      <c r="B1" s="268"/>
      <c r="C1" s="268"/>
      <c r="D1" s="268"/>
      <c r="E1" s="268"/>
      <c r="F1" s="268"/>
      <c r="G1" s="268"/>
      <c r="H1" s="268"/>
      <c r="I1" s="268"/>
      <c r="J1" s="268"/>
      <c r="K1" s="269"/>
    </row>
    <row r="2" spans="1:11" ht="15.75" thickBot="1" x14ac:dyDescent="0.3">
      <c r="A2" s="214" t="s">
        <v>165</v>
      </c>
      <c r="B2" s="215"/>
      <c r="C2" s="215"/>
      <c r="D2" s="215"/>
      <c r="E2" s="215"/>
      <c r="F2" s="215"/>
      <c r="G2" s="215"/>
      <c r="H2" s="215"/>
      <c r="I2" s="215"/>
      <c r="J2" s="215"/>
      <c r="K2" s="216"/>
    </row>
    <row r="3" spans="1:11" ht="15.75" thickBot="1" x14ac:dyDescent="0.3">
      <c r="A3" s="214" t="s">
        <v>122</v>
      </c>
      <c r="B3" s="215"/>
      <c r="C3" s="215"/>
      <c r="D3" s="215"/>
      <c r="E3" s="215"/>
      <c r="F3" s="215"/>
      <c r="G3" s="215"/>
      <c r="H3" s="215"/>
      <c r="I3" s="215"/>
      <c r="J3" s="215"/>
      <c r="K3" s="216"/>
    </row>
    <row r="4" spans="1:11" ht="15.75" thickBot="1" x14ac:dyDescent="0.3">
      <c r="A4" s="214" t="s">
        <v>1</v>
      </c>
      <c r="B4" s="215"/>
      <c r="C4" s="215"/>
      <c r="D4" s="215"/>
      <c r="E4" s="215"/>
      <c r="F4" s="215"/>
      <c r="G4" s="215"/>
      <c r="H4" s="215"/>
      <c r="I4" s="215"/>
      <c r="J4" s="215"/>
      <c r="K4" s="216"/>
    </row>
    <row r="5" spans="1:11" ht="121.5" customHeight="1" thickBot="1" x14ac:dyDescent="0.3">
      <c r="A5" s="31" t="s">
        <v>166</v>
      </c>
      <c r="B5" s="24" t="s">
        <v>167</v>
      </c>
      <c r="C5" s="24" t="s">
        <v>168</v>
      </c>
      <c r="D5" s="24" t="s">
        <v>169</v>
      </c>
      <c r="E5" s="24" t="s">
        <v>170</v>
      </c>
      <c r="F5" s="24" t="s">
        <v>171</v>
      </c>
      <c r="G5" s="24" t="s">
        <v>172</v>
      </c>
      <c r="H5" s="24" t="s">
        <v>173</v>
      </c>
      <c r="I5" s="24" t="s">
        <v>174</v>
      </c>
      <c r="J5" s="24" t="s">
        <v>175</v>
      </c>
      <c r="K5" s="24" t="s">
        <v>176</v>
      </c>
    </row>
    <row r="6" spans="1:11" x14ac:dyDescent="0.25">
      <c r="A6" s="6"/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ht="30" x14ac:dyDescent="0.25">
      <c r="A7" s="30" t="s">
        <v>177</v>
      </c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x14ac:dyDescent="0.25">
      <c r="A8" s="32" t="s">
        <v>178</v>
      </c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x14ac:dyDescent="0.25">
      <c r="A9" s="32" t="s">
        <v>179</v>
      </c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x14ac:dyDescent="0.25">
      <c r="A10" s="32" t="s">
        <v>180</v>
      </c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32" t="s">
        <v>181</v>
      </c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x14ac:dyDescent="0.25">
      <c r="A12" s="11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30" t="s">
        <v>182</v>
      </c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x14ac:dyDescent="0.25">
      <c r="A14" s="32" t="s">
        <v>183</v>
      </c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1" x14ac:dyDescent="0.25">
      <c r="A15" s="32" t="s">
        <v>184</v>
      </c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1" x14ac:dyDescent="0.25">
      <c r="A16" s="32" t="s">
        <v>185</v>
      </c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1" x14ac:dyDescent="0.25">
      <c r="A17" s="32" t="s">
        <v>186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25">
      <c r="A18" s="11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ht="30" x14ac:dyDescent="0.25">
      <c r="A19" s="30" t="s">
        <v>187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ht="15.75" thickBot="1" x14ac:dyDescent="0.3">
      <c r="A20" s="20"/>
      <c r="B20" s="33"/>
      <c r="C20" s="33"/>
      <c r="D20" s="33"/>
      <c r="E20" s="33"/>
      <c r="F20" s="33"/>
      <c r="G20" s="33"/>
      <c r="H20" s="33"/>
      <c r="I20" s="33"/>
      <c r="J20" s="33"/>
      <c r="K20" s="33"/>
    </row>
  </sheetData>
  <mergeCells count="4">
    <mergeCell ref="A1:K1"/>
    <mergeCell ref="A2:K2"/>
    <mergeCell ref="A3:K3"/>
    <mergeCell ref="A4:K4"/>
  </mergeCells>
  <pageMargins left="0.51181102362204722" right="0.51181102362204722" top="0.74803149606299213" bottom="0.55118110236220474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showGridLines="0" workbookViewId="0">
      <selection activeCell="F10" sqref="F10"/>
    </sheetView>
  </sheetViews>
  <sheetFormatPr baseColWidth="10" defaultRowHeight="15" x14ac:dyDescent="0.25"/>
  <cols>
    <col min="1" max="1" width="32.140625" customWidth="1"/>
    <col min="2" max="2" width="21.42578125" customWidth="1"/>
    <col min="3" max="3" width="14" customWidth="1"/>
    <col min="4" max="4" width="14.85546875" customWidth="1"/>
    <col min="5" max="5" width="16.28515625" customWidth="1"/>
    <col min="6" max="6" width="15.7109375" customWidth="1"/>
    <col min="7" max="7" width="14.42578125" customWidth="1"/>
    <col min="9" max="9" width="20.7109375" customWidth="1"/>
  </cols>
  <sheetData>
    <row r="1" spans="1:10" ht="15.75" thickBot="1" x14ac:dyDescent="0.3">
      <c r="A1" s="208" t="s">
        <v>562</v>
      </c>
      <c r="B1" s="209"/>
      <c r="C1" s="209"/>
      <c r="D1" s="209"/>
      <c r="E1" s="209"/>
      <c r="F1" s="209"/>
      <c r="G1" s="209"/>
      <c r="H1" s="209"/>
      <c r="I1" s="210"/>
    </row>
    <row r="2" spans="1:10" ht="15.75" thickBot="1" x14ac:dyDescent="0.3">
      <c r="A2" s="211" t="s">
        <v>121</v>
      </c>
      <c r="B2" s="212"/>
      <c r="C2" s="212"/>
      <c r="D2" s="212"/>
      <c r="E2" s="212"/>
      <c r="F2" s="212"/>
      <c r="G2" s="212"/>
      <c r="H2" s="212"/>
      <c r="I2" s="213"/>
    </row>
    <row r="3" spans="1:10" ht="15.75" thickBot="1" x14ac:dyDescent="0.3">
      <c r="A3" s="211" t="s">
        <v>586</v>
      </c>
      <c r="B3" s="212"/>
      <c r="C3" s="212"/>
      <c r="D3" s="212"/>
      <c r="E3" s="212"/>
      <c r="F3" s="212"/>
      <c r="G3" s="212"/>
      <c r="H3" s="212"/>
      <c r="I3" s="213"/>
    </row>
    <row r="4" spans="1:10" ht="15.75" thickBot="1" x14ac:dyDescent="0.3">
      <c r="A4" s="214" t="s">
        <v>1</v>
      </c>
      <c r="B4" s="215"/>
      <c r="C4" s="215"/>
      <c r="D4" s="215"/>
      <c r="E4" s="215"/>
      <c r="F4" s="215"/>
      <c r="G4" s="215"/>
      <c r="H4" s="215"/>
      <c r="I4" s="216"/>
      <c r="J4" s="1"/>
    </row>
    <row r="5" spans="1:10" ht="45" x14ac:dyDescent="0.25">
      <c r="A5" s="217" t="s">
        <v>123</v>
      </c>
      <c r="B5" s="218"/>
      <c r="C5" s="165" t="s">
        <v>124</v>
      </c>
      <c r="D5" s="219" t="s">
        <v>125</v>
      </c>
      <c r="E5" s="219" t="s">
        <v>126</v>
      </c>
      <c r="F5" s="219" t="s">
        <v>127</v>
      </c>
      <c r="G5" s="187" t="s">
        <v>585</v>
      </c>
      <c r="H5" s="219" t="s">
        <v>129</v>
      </c>
      <c r="I5" s="219" t="s">
        <v>130</v>
      </c>
      <c r="J5" s="1"/>
    </row>
    <row r="6" spans="1:10" ht="71.25" customHeight="1" thickBot="1" x14ac:dyDescent="0.3">
      <c r="A6" s="204"/>
      <c r="B6" s="206"/>
      <c r="C6" s="166" t="s">
        <v>581</v>
      </c>
      <c r="D6" s="220"/>
      <c r="E6" s="220"/>
      <c r="F6" s="220"/>
      <c r="G6" s="166" t="s">
        <v>128</v>
      </c>
      <c r="H6" s="220"/>
      <c r="I6" s="220"/>
      <c r="J6" s="1"/>
    </row>
    <row r="7" spans="1:10" x14ac:dyDescent="0.25">
      <c r="A7" s="221" t="s">
        <v>131</v>
      </c>
      <c r="B7" s="222"/>
      <c r="C7" s="170"/>
      <c r="D7" s="170"/>
      <c r="E7" s="170"/>
      <c r="F7" s="170"/>
      <c r="G7" s="170"/>
      <c r="H7" s="170"/>
      <c r="I7" s="170"/>
      <c r="J7" s="1"/>
    </row>
    <row r="8" spans="1:10" x14ac:dyDescent="0.25">
      <c r="A8" s="221" t="s">
        <v>132</v>
      </c>
      <c r="B8" s="222"/>
      <c r="C8" s="167"/>
      <c r="D8" s="167"/>
      <c r="E8" s="167"/>
      <c r="F8" s="167"/>
      <c r="G8" s="167"/>
      <c r="H8" s="167"/>
      <c r="I8" s="167"/>
      <c r="J8" s="1"/>
    </row>
    <row r="9" spans="1:10" x14ac:dyDescent="0.25">
      <c r="A9" s="22" t="s">
        <v>133</v>
      </c>
      <c r="B9" s="27"/>
      <c r="C9" s="167"/>
      <c r="D9" s="167"/>
      <c r="E9" s="167"/>
      <c r="F9" s="167"/>
      <c r="G9" s="167"/>
      <c r="H9" s="167"/>
      <c r="I9" s="167"/>
      <c r="J9" s="1"/>
    </row>
    <row r="10" spans="1:10" x14ac:dyDescent="0.25">
      <c r="A10" s="22" t="s">
        <v>134</v>
      </c>
      <c r="B10" s="27"/>
      <c r="C10" s="168"/>
      <c r="D10" s="168"/>
      <c r="E10" s="168"/>
      <c r="F10" s="168"/>
      <c r="G10" s="168"/>
      <c r="H10" s="168"/>
      <c r="I10" s="168"/>
      <c r="J10" s="1"/>
    </row>
    <row r="11" spans="1:10" x14ac:dyDescent="0.25">
      <c r="A11" s="22" t="s">
        <v>135</v>
      </c>
      <c r="B11" s="27"/>
      <c r="C11" s="168"/>
      <c r="D11" s="168"/>
      <c r="E11" s="168"/>
      <c r="F11" s="168"/>
      <c r="G11" s="168"/>
      <c r="H11" s="168"/>
      <c r="I11" s="168"/>
      <c r="J11" s="1"/>
    </row>
    <row r="12" spans="1:10" x14ac:dyDescent="0.25">
      <c r="A12" s="223" t="s">
        <v>136</v>
      </c>
      <c r="B12" s="224"/>
      <c r="C12" s="167"/>
      <c r="D12" s="167"/>
      <c r="E12" s="167"/>
      <c r="F12" s="167"/>
      <c r="G12" s="167"/>
      <c r="H12" s="167"/>
      <c r="I12" s="167"/>
      <c r="J12" s="1"/>
    </row>
    <row r="13" spans="1:10" x14ac:dyDescent="0.25">
      <c r="A13" s="22" t="s">
        <v>137</v>
      </c>
      <c r="B13" s="27"/>
      <c r="C13" s="167"/>
      <c r="D13" s="167"/>
      <c r="E13" s="167"/>
      <c r="F13" s="167"/>
      <c r="G13" s="167"/>
      <c r="H13" s="167"/>
      <c r="I13" s="167"/>
      <c r="J13" s="1"/>
    </row>
    <row r="14" spans="1:10" x14ac:dyDescent="0.25">
      <c r="A14" s="22" t="s">
        <v>138</v>
      </c>
      <c r="B14" s="27"/>
      <c r="C14" s="168"/>
      <c r="D14" s="168"/>
      <c r="E14" s="168"/>
      <c r="F14" s="168"/>
      <c r="G14" s="168"/>
      <c r="H14" s="168"/>
      <c r="I14" s="168"/>
      <c r="J14" s="1"/>
    </row>
    <row r="15" spans="1:10" x14ac:dyDescent="0.25">
      <c r="A15" s="22" t="s">
        <v>139</v>
      </c>
      <c r="B15" s="27"/>
      <c r="C15" s="168"/>
      <c r="D15" s="168"/>
      <c r="E15" s="168"/>
      <c r="F15" s="168"/>
      <c r="G15" s="168"/>
      <c r="H15" s="168"/>
      <c r="I15" s="168"/>
      <c r="J15" s="1"/>
    </row>
    <row r="16" spans="1:10" x14ac:dyDescent="0.25">
      <c r="A16" s="221" t="s">
        <v>140</v>
      </c>
      <c r="B16" s="222"/>
      <c r="C16" s="136">
        <v>2341987.86</v>
      </c>
      <c r="D16" s="25"/>
      <c r="E16" s="25"/>
      <c r="F16" s="25"/>
      <c r="G16" s="136">
        <v>2843412.96</v>
      </c>
      <c r="H16" s="25"/>
      <c r="I16" s="25"/>
      <c r="J16" s="1"/>
    </row>
    <row r="17" spans="1:10" ht="16.5" customHeight="1" x14ac:dyDescent="0.25">
      <c r="A17" s="221" t="s">
        <v>141</v>
      </c>
      <c r="B17" s="222"/>
      <c r="C17" s="167"/>
      <c r="D17" s="167"/>
      <c r="E17" s="167"/>
      <c r="F17" s="167"/>
      <c r="G17" s="167"/>
      <c r="H17" s="167"/>
      <c r="I17" s="167"/>
      <c r="J17" s="1"/>
    </row>
    <row r="18" spans="1:10" ht="16.5" customHeight="1" x14ac:dyDescent="0.25">
      <c r="A18" s="221" t="s">
        <v>149</v>
      </c>
      <c r="B18" s="222"/>
      <c r="C18" s="167"/>
      <c r="D18" s="167"/>
      <c r="E18" s="167"/>
      <c r="F18" s="167"/>
      <c r="G18" s="167"/>
      <c r="H18" s="167"/>
      <c r="I18" s="167"/>
      <c r="J18" s="1"/>
    </row>
    <row r="19" spans="1:10" x14ac:dyDescent="0.25">
      <c r="A19" s="225" t="s">
        <v>142</v>
      </c>
      <c r="B19" s="226"/>
      <c r="C19" s="170"/>
      <c r="D19" s="170"/>
      <c r="E19" s="170"/>
      <c r="F19" s="170"/>
      <c r="G19" s="170"/>
      <c r="H19" s="170"/>
      <c r="I19" s="170"/>
      <c r="J19" s="1"/>
    </row>
    <row r="20" spans="1:10" x14ac:dyDescent="0.25">
      <c r="A20" s="225" t="s">
        <v>143</v>
      </c>
      <c r="B20" s="226"/>
      <c r="C20" s="170"/>
      <c r="D20" s="170"/>
      <c r="E20" s="170"/>
      <c r="F20" s="170"/>
      <c r="G20" s="170"/>
      <c r="H20" s="170"/>
      <c r="I20" s="170"/>
      <c r="J20" s="1"/>
    </row>
    <row r="21" spans="1:10" x14ac:dyDescent="0.25">
      <c r="A21" s="225" t="s">
        <v>144</v>
      </c>
      <c r="B21" s="226"/>
      <c r="C21" s="170"/>
      <c r="D21" s="170"/>
      <c r="E21" s="170"/>
      <c r="F21" s="170"/>
      <c r="G21" s="170"/>
      <c r="H21" s="170"/>
      <c r="I21" s="170"/>
      <c r="J21" s="1"/>
    </row>
    <row r="22" spans="1:10" x14ac:dyDescent="0.25">
      <c r="A22" s="221" t="s">
        <v>145</v>
      </c>
      <c r="B22" s="222"/>
      <c r="C22" s="170"/>
      <c r="D22" s="170"/>
      <c r="E22" s="170"/>
      <c r="F22" s="170"/>
      <c r="G22" s="170"/>
      <c r="H22" s="170"/>
      <c r="I22" s="170"/>
      <c r="J22" s="1"/>
    </row>
    <row r="23" spans="1:10" x14ac:dyDescent="0.25">
      <c r="A23" s="225" t="s">
        <v>146</v>
      </c>
      <c r="B23" s="226"/>
      <c r="C23" s="170"/>
      <c r="D23" s="170"/>
      <c r="E23" s="170"/>
      <c r="F23" s="170"/>
      <c r="G23" s="170"/>
      <c r="H23" s="170"/>
      <c r="I23" s="170"/>
      <c r="J23" s="1"/>
    </row>
    <row r="24" spans="1:10" x14ac:dyDescent="0.25">
      <c r="A24" s="225" t="s">
        <v>147</v>
      </c>
      <c r="B24" s="226"/>
      <c r="C24" s="170"/>
      <c r="D24" s="170"/>
      <c r="E24" s="170"/>
      <c r="F24" s="170"/>
      <c r="G24" s="170"/>
      <c r="H24" s="170"/>
      <c r="I24" s="170"/>
      <c r="J24" s="1"/>
    </row>
    <row r="25" spans="1:10" x14ac:dyDescent="0.25">
      <c r="A25" s="225" t="s">
        <v>148</v>
      </c>
      <c r="B25" s="226"/>
      <c r="C25" s="170"/>
      <c r="D25" s="170"/>
      <c r="E25" s="170"/>
      <c r="F25" s="170"/>
      <c r="G25" s="170"/>
      <c r="H25" s="170"/>
      <c r="I25" s="170"/>
      <c r="J25" s="1"/>
    </row>
    <row r="26" spans="1:10" ht="15.75" thickBo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228" t="s">
        <v>150</v>
      </c>
      <c r="B27" s="173" t="s">
        <v>151</v>
      </c>
      <c r="C27" s="173" t="s">
        <v>153</v>
      </c>
      <c r="D27" s="173" t="s">
        <v>156</v>
      </c>
      <c r="E27" s="219" t="s">
        <v>158</v>
      </c>
      <c r="F27" s="173" t="s">
        <v>159</v>
      </c>
    </row>
    <row r="28" spans="1:10" x14ac:dyDescent="0.25">
      <c r="A28" s="229"/>
      <c r="B28" s="165" t="s">
        <v>152</v>
      </c>
      <c r="C28" s="165" t="s">
        <v>154</v>
      </c>
      <c r="D28" s="165" t="s">
        <v>157</v>
      </c>
      <c r="E28" s="227"/>
      <c r="F28" s="165" t="s">
        <v>160</v>
      </c>
    </row>
    <row r="29" spans="1:10" ht="15.75" thickBot="1" x14ac:dyDescent="0.3">
      <c r="A29" s="230"/>
      <c r="B29" s="28"/>
      <c r="C29" s="166" t="s">
        <v>155</v>
      </c>
      <c r="D29" s="28"/>
      <c r="E29" s="220"/>
      <c r="F29" s="28"/>
    </row>
    <row r="30" spans="1:10" ht="30" x14ac:dyDescent="0.25">
      <c r="A30" s="30" t="s">
        <v>161</v>
      </c>
      <c r="B30" s="168"/>
      <c r="C30" s="168"/>
      <c r="D30" s="168"/>
      <c r="E30" s="168"/>
      <c r="F30" s="168"/>
    </row>
    <row r="31" spans="1:10" x14ac:dyDescent="0.25">
      <c r="A31" s="10" t="s">
        <v>162</v>
      </c>
      <c r="B31" s="168"/>
      <c r="C31" s="168"/>
      <c r="D31" s="168"/>
      <c r="E31" s="168"/>
      <c r="F31" s="168"/>
    </row>
    <row r="32" spans="1:10" x14ac:dyDescent="0.25">
      <c r="A32" s="10" t="s">
        <v>163</v>
      </c>
      <c r="B32" s="168"/>
      <c r="C32" s="168"/>
      <c r="D32" s="168"/>
      <c r="E32" s="168"/>
      <c r="F32" s="168"/>
    </row>
    <row r="33" spans="1:6" ht="15.75" thickBot="1" x14ac:dyDescent="0.3">
      <c r="A33" s="20" t="s">
        <v>164</v>
      </c>
      <c r="B33" s="13"/>
      <c r="C33" s="13"/>
      <c r="D33" s="13"/>
      <c r="E33" s="13"/>
      <c r="F33" s="13"/>
    </row>
    <row r="36" spans="1:6" x14ac:dyDescent="0.25">
      <c r="A36" s="207" t="s">
        <v>567</v>
      </c>
      <c r="B36" s="207"/>
      <c r="F36" s="189" t="s">
        <v>576</v>
      </c>
    </row>
    <row r="37" spans="1:6" x14ac:dyDescent="0.25">
      <c r="A37" s="207" t="s">
        <v>568</v>
      </c>
      <c r="B37" s="207"/>
      <c r="F37" s="189" t="s">
        <v>563</v>
      </c>
    </row>
  </sheetData>
  <mergeCells count="27">
    <mergeCell ref="E27:E29"/>
    <mergeCell ref="A22:B22"/>
    <mergeCell ref="A23:B23"/>
    <mergeCell ref="A24:B24"/>
    <mergeCell ref="A25:B25"/>
    <mergeCell ref="A27:A29"/>
    <mergeCell ref="A17:B17"/>
    <mergeCell ref="A18:B18"/>
    <mergeCell ref="A19:B19"/>
    <mergeCell ref="A20:B20"/>
    <mergeCell ref="A21:B21"/>
    <mergeCell ref="A36:B36"/>
    <mergeCell ref="A37:B37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  <mergeCell ref="A7:B7"/>
    <mergeCell ref="A8:B8"/>
    <mergeCell ref="A12:B12"/>
    <mergeCell ref="A16:B16"/>
  </mergeCells>
  <pageMargins left="0.70866141732283472" right="0.51181102362204722" top="0.35433070866141736" bottom="0.35433070866141736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zoomScaleNormal="100" workbookViewId="0">
      <selection activeCell="B11" sqref="B11"/>
    </sheetView>
  </sheetViews>
  <sheetFormatPr baseColWidth="10" defaultRowHeight="15" x14ac:dyDescent="0.25"/>
  <cols>
    <col min="1" max="1" width="10.28515625" customWidth="1"/>
    <col min="2" max="2" width="94.7109375" customWidth="1"/>
    <col min="3" max="3" width="16.28515625" customWidth="1"/>
    <col min="4" max="4" width="15.5703125" bestFit="1" customWidth="1"/>
    <col min="5" max="5" width="17.28515625" customWidth="1"/>
    <col min="7" max="9" width="0" hidden="1" customWidth="1"/>
  </cols>
  <sheetData>
    <row r="1" spans="1:7" x14ac:dyDescent="0.25">
      <c r="A1" s="198" t="s">
        <v>4</v>
      </c>
      <c r="B1" s="199"/>
      <c r="C1" s="199"/>
      <c r="D1" s="199"/>
      <c r="E1" s="200"/>
    </row>
    <row r="2" spans="1:7" x14ac:dyDescent="0.25">
      <c r="A2" s="234" t="s">
        <v>188</v>
      </c>
      <c r="B2" s="235"/>
      <c r="C2" s="235"/>
      <c r="D2" s="235"/>
      <c r="E2" s="236"/>
    </row>
    <row r="3" spans="1:7" x14ac:dyDescent="0.25">
      <c r="A3" s="234" t="s">
        <v>587</v>
      </c>
      <c r="B3" s="235"/>
      <c r="C3" s="235"/>
      <c r="D3" s="235"/>
      <c r="E3" s="236"/>
    </row>
    <row r="4" spans="1:7" ht="15.75" thickBot="1" x14ac:dyDescent="0.3">
      <c r="A4" s="237" t="s">
        <v>1</v>
      </c>
      <c r="B4" s="238"/>
      <c r="C4" s="238"/>
      <c r="D4" s="238"/>
      <c r="E4" s="239"/>
    </row>
    <row r="5" spans="1:7" ht="15.75" thickBot="1" x14ac:dyDescent="0.3">
      <c r="A5" s="34"/>
      <c r="B5" s="34"/>
      <c r="C5" s="34"/>
      <c r="D5" s="34"/>
      <c r="E5" s="34"/>
    </row>
    <row r="6" spans="1:7" x14ac:dyDescent="0.25">
      <c r="A6" s="240" t="s">
        <v>5</v>
      </c>
      <c r="B6" s="241"/>
      <c r="C6" s="165" t="s">
        <v>189</v>
      </c>
      <c r="D6" s="219" t="s">
        <v>191</v>
      </c>
      <c r="E6" s="165" t="s">
        <v>192</v>
      </c>
    </row>
    <row r="7" spans="1:7" ht="15.75" thickBot="1" x14ac:dyDescent="0.3">
      <c r="A7" s="242"/>
      <c r="B7" s="243"/>
      <c r="C7" s="166" t="s">
        <v>190</v>
      </c>
      <c r="D7" s="220"/>
      <c r="E7" s="166" t="s">
        <v>193</v>
      </c>
    </row>
    <row r="8" spans="1:7" x14ac:dyDescent="0.25">
      <c r="A8" s="180"/>
      <c r="B8" s="36"/>
      <c r="C8" s="36"/>
      <c r="D8" s="36"/>
      <c r="E8" s="36"/>
    </row>
    <row r="9" spans="1:7" x14ac:dyDescent="0.25">
      <c r="A9" s="180"/>
      <c r="B9" s="37" t="s">
        <v>194</v>
      </c>
      <c r="C9" s="36">
        <f>C10+C11+C124</f>
        <v>20204832</v>
      </c>
      <c r="D9" s="185">
        <f>D10+D11+D124</f>
        <v>9091884.0999999996</v>
      </c>
      <c r="E9" s="185">
        <f>E10+E11+E124</f>
        <v>9091884.0999999996</v>
      </c>
    </row>
    <row r="10" spans="1:7" x14ac:dyDescent="0.25">
      <c r="A10" s="180"/>
      <c r="B10" s="186" t="s">
        <v>195</v>
      </c>
      <c r="C10" s="36">
        <v>20204832</v>
      </c>
      <c r="D10" s="195">
        <v>9091884.0999999996</v>
      </c>
      <c r="E10" s="196">
        <v>9091884.0999999996</v>
      </c>
    </row>
    <row r="11" spans="1:7" x14ac:dyDescent="0.25">
      <c r="A11" s="180"/>
      <c r="B11" s="186" t="s">
        <v>196</v>
      </c>
      <c r="C11" s="36">
        <v>0</v>
      </c>
      <c r="D11" s="36">
        <v>0</v>
      </c>
      <c r="E11" s="36">
        <v>0</v>
      </c>
    </row>
    <row r="12" spans="1:7" x14ac:dyDescent="0.25">
      <c r="A12" s="180"/>
      <c r="B12" s="38" t="s">
        <v>197</v>
      </c>
      <c r="C12" s="36"/>
      <c r="D12" s="36"/>
      <c r="E12" s="36"/>
    </row>
    <row r="13" spans="1:7" x14ac:dyDescent="0.25">
      <c r="A13" s="178"/>
      <c r="B13" s="37"/>
      <c r="C13" s="36"/>
      <c r="D13" s="36"/>
      <c r="E13" s="36"/>
    </row>
    <row r="14" spans="1:7" ht="17.25" x14ac:dyDescent="0.25">
      <c r="A14" s="178"/>
      <c r="B14" s="37" t="s">
        <v>213</v>
      </c>
      <c r="C14" s="36"/>
      <c r="D14" s="36"/>
      <c r="E14" s="36"/>
    </row>
    <row r="15" spans="1:7" x14ac:dyDescent="0.25">
      <c r="A15" s="180"/>
      <c r="B15" s="186" t="s">
        <v>198</v>
      </c>
      <c r="C15" s="36">
        <v>20204832</v>
      </c>
      <c r="D15" s="191">
        <v>8553133.9600000009</v>
      </c>
      <c r="E15" s="185">
        <v>8553133.9600000009</v>
      </c>
      <c r="G15" t="s">
        <v>572</v>
      </c>
    </row>
    <row r="16" spans="1:7" x14ac:dyDescent="0.25">
      <c r="A16" s="180"/>
      <c r="B16" s="186" t="s">
        <v>199</v>
      </c>
      <c r="C16" s="36">
        <v>0</v>
      </c>
      <c r="D16" s="36">
        <v>0</v>
      </c>
      <c r="E16" s="36">
        <v>0</v>
      </c>
    </row>
    <row r="17" spans="1:5" x14ac:dyDescent="0.25">
      <c r="A17" s="180"/>
      <c r="B17" s="36"/>
      <c r="C17" s="36"/>
      <c r="D17" s="36"/>
      <c r="E17" s="36"/>
    </row>
    <row r="18" spans="1:5" x14ac:dyDescent="0.25">
      <c r="A18" s="180"/>
      <c r="B18" s="37" t="s">
        <v>200</v>
      </c>
      <c r="C18" s="39"/>
      <c r="D18" s="36"/>
      <c r="E18" s="36"/>
    </row>
    <row r="19" spans="1:5" x14ac:dyDescent="0.25">
      <c r="A19" s="180"/>
      <c r="B19" s="38" t="s">
        <v>201</v>
      </c>
      <c r="C19" s="39"/>
      <c r="D19" s="36">
        <v>0</v>
      </c>
      <c r="E19" s="36">
        <v>0</v>
      </c>
    </row>
    <row r="20" spans="1:5" x14ac:dyDescent="0.25">
      <c r="A20" s="180"/>
      <c r="B20" s="38" t="s">
        <v>202</v>
      </c>
      <c r="C20" s="39"/>
      <c r="D20" s="36"/>
      <c r="E20" s="36"/>
    </row>
    <row r="21" spans="1:5" x14ac:dyDescent="0.25">
      <c r="A21" s="180"/>
      <c r="B21" s="36"/>
      <c r="C21" s="36"/>
      <c r="D21" s="36"/>
      <c r="E21" s="36"/>
    </row>
    <row r="22" spans="1:5" x14ac:dyDescent="0.25">
      <c r="A22" s="244"/>
      <c r="B22" s="37" t="s">
        <v>203</v>
      </c>
      <c r="C22" s="245">
        <f>C9-C15+C184</f>
        <v>0</v>
      </c>
      <c r="D22" s="246">
        <f>D9-D15+D184+D19</f>
        <v>538750.13999999873</v>
      </c>
      <c r="E22" s="246">
        <f>E9-E15+E184+E19</f>
        <v>538750.13999999873</v>
      </c>
    </row>
    <row r="23" spans="1:5" x14ac:dyDescent="0.25">
      <c r="A23" s="244"/>
      <c r="B23" s="37"/>
      <c r="C23" s="245"/>
      <c r="D23" s="245"/>
      <c r="E23" s="245"/>
    </row>
    <row r="24" spans="1:5" x14ac:dyDescent="0.25">
      <c r="A24" s="244"/>
      <c r="B24" s="37" t="s">
        <v>204</v>
      </c>
      <c r="C24" s="245"/>
      <c r="D24" s="245"/>
      <c r="E24" s="245"/>
    </row>
    <row r="25" spans="1:5" x14ac:dyDescent="0.25">
      <c r="A25" s="244"/>
      <c r="B25" s="37"/>
      <c r="C25" s="245"/>
      <c r="D25" s="245"/>
      <c r="E25" s="245"/>
    </row>
    <row r="26" spans="1:5" x14ac:dyDescent="0.25">
      <c r="A26" s="180"/>
      <c r="B26" s="37" t="s">
        <v>205</v>
      </c>
      <c r="C26" s="36"/>
      <c r="D26" s="36"/>
      <c r="E26" s="36"/>
    </row>
    <row r="27" spans="1:5" ht="15.75" thickBot="1" x14ac:dyDescent="0.3">
      <c r="A27" s="40"/>
      <c r="B27" s="41"/>
      <c r="C27" s="42"/>
      <c r="D27" s="42"/>
      <c r="E27" s="42"/>
    </row>
    <row r="28" spans="1:5" ht="15.75" thickBot="1" x14ac:dyDescent="0.3">
      <c r="A28" s="247"/>
      <c r="B28" s="247"/>
      <c r="C28" s="247"/>
      <c r="D28" s="247"/>
      <c r="E28" s="247"/>
    </row>
    <row r="29" spans="1:5" ht="15.75" thickBot="1" x14ac:dyDescent="0.3">
      <c r="A29" s="232" t="s">
        <v>206</v>
      </c>
      <c r="B29" s="233"/>
      <c r="C29" s="172" t="s">
        <v>207</v>
      </c>
      <c r="D29" s="172" t="s">
        <v>191</v>
      </c>
      <c r="E29" s="172" t="s">
        <v>208</v>
      </c>
    </row>
    <row r="30" spans="1:5" x14ac:dyDescent="0.25">
      <c r="A30" s="180"/>
      <c r="B30" s="36"/>
      <c r="C30" s="36"/>
      <c r="D30" s="36"/>
      <c r="E30" s="36"/>
    </row>
    <row r="31" spans="1:5" x14ac:dyDescent="0.25">
      <c r="A31" s="248"/>
      <c r="B31" s="37" t="s">
        <v>209</v>
      </c>
      <c r="C31" s="245"/>
      <c r="D31" s="245"/>
      <c r="E31" s="245"/>
    </row>
    <row r="32" spans="1:5" x14ac:dyDescent="0.25">
      <c r="A32" s="248"/>
      <c r="B32" s="38" t="s">
        <v>210</v>
      </c>
      <c r="C32" s="245"/>
      <c r="D32" s="245"/>
      <c r="E32" s="245"/>
    </row>
    <row r="33" spans="1:5" x14ac:dyDescent="0.25">
      <c r="A33" s="248"/>
      <c r="B33" s="38" t="s">
        <v>211</v>
      </c>
      <c r="C33" s="245"/>
      <c r="D33" s="245"/>
      <c r="E33" s="245"/>
    </row>
    <row r="34" spans="1:5" x14ac:dyDescent="0.25">
      <c r="A34" s="178"/>
      <c r="B34" s="37"/>
      <c r="C34" s="36"/>
      <c r="D34" s="36"/>
      <c r="E34" s="36"/>
    </row>
    <row r="35" spans="1:5" x14ac:dyDescent="0.25">
      <c r="A35" s="178"/>
      <c r="B35" s="37" t="s">
        <v>212</v>
      </c>
      <c r="C35" s="37"/>
      <c r="D35" s="37"/>
      <c r="E35" s="37"/>
    </row>
    <row r="36" spans="1:5" ht="15.75" thickBot="1" x14ac:dyDescent="0.3">
      <c r="A36" s="44"/>
      <c r="B36" s="41"/>
      <c r="C36" s="41"/>
      <c r="D36" s="41"/>
      <c r="E36" s="41"/>
    </row>
    <row r="37" spans="1:5" ht="15.75" thickBot="1" x14ac:dyDescent="0.3"/>
    <row r="38" spans="1:5" x14ac:dyDescent="0.25">
      <c r="A38" s="240" t="s">
        <v>206</v>
      </c>
      <c r="B38" s="241"/>
      <c r="C38" s="219" t="s">
        <v>222</v>
      </c>
      <c r="D38" s="228" t="s">
        <v>191</v>
      </c>
      <c r="E38" s="164" t="s">
        <v>192</v>
      </c>
    </row>
    <row r="39" spans="1:5" ht="15.75" thickBot="1" x14ac:dyDescent="0.3">
      <c r="A39" s="242"/>
      <c r="B39" s="243"/>
      <c r="C39" s="220"/>
      <c r="D39" s="230"/>
      <c r="E39" s="179" t="s">
        <v>208</v>
      </c>
    </row>
    <row r="40" spans="1:5" x14ac:dyDescent="0.25">
      <c r="A40" s="175"/>
      <c r="B40" s="47"/>
      <c r="C40" s="47"/>
      <c r="D40" s="47"/>
      <c r="E40" s="47"/>
    </row>
    <row r="41" spans="1:5" x14ac:dyDescent="0.25">
      <c r="A41" s="174"/>
      <c r="B41" s="177" t="s">
        <v>215</v>
      </c>
      <c r="C41" s="47"/>
      <c r="D41" s="47"/>
      <c r="E41" s="47"/>
    </row>
    <row r="42" spans="1:5" x14ac:dyDescent="0.25">
      <c r="A42" s="249"/>
      <c r="B42" s="49" t="s">
        <v>216</v>
      </c>
      <c r="C42" s="250"/>
      <c r="D42" s="250"/>
      <c r="E42" s="250"/>
    </row>
    <row r="43" spans="1:5" x14ac:dyDescent="0.25">
      <c r="A43" s="249"/>
      <c r="B43" s="49" t="s">
        <v>217</v>
      </c>
      <c r="C43" s="250"/>
      <c r="D43" s="250"/>
      <c r="E43" s="250"/>
    </row>
    <row r="44" spans="1:5" x14ac:dyDescent="0.25">
      <c r="A44" s="251"/>
      <c r="B44" s="177" t="s">
        <v>218</v>
      </c>
      <c r="C44" s="250"/>
      <c r="D44" s="250"/>
      <c r="E44" s="250"/>
    </row>
    <row r="45" spans="1:5" x14ac:dyDescent="0.25">
      <c r="A45" s="251"/>
      <c r="B45" s="49" t="s">
        <v>219</v>
      </c>
      <c r="C45" s="250"/>
      <c r="D45" s="250"/>
      <c r="E45" s="250"/>
    </row>
    <row r="46" spans="1:5" x14ac:dyDescent="0.25">
      <c r="A46" s="251"/>
      <c r="B46" s="49" t="s">
        <v>220</v>
      </c>
      <c r="C46" s="250"/>
      <c r="D46" s="250"/>
      <c r="E46" s="250"/>
    </row>
    <row r="47" spans="1:5" x14ac:dyDescent="0.25">
      <c r="A47" s="174"/>
      <c r="B47" s="177"/>
      <c r="C47" s="47"/>
      <c r="D47" s="47"/>
      <c r="E47" s="47"/>
    </row>
    <row r="48" spans="1:5" x14ac:dyDescent="0.25">
      <c r="A48" s="251"/>
      <c r="B48" s="256" t="s">
        <v>221</v>
      </c>
      <c r="C48" s="258"/>
      <c r="D48" s="258"/>
      <c r="E48" s="258"/>
    </row>
    <row r="49" spans="1:5" ht="15.75" thickBot="1" x14ac:dyDescent="0.3">
      <c r="A49" s="255"/>
      <c r="B49" s="257"/>
      <c r="C49" s="259"/>
      <c r="D49" s="259"/>
      <c r="E49" s="259"/>
    </row>
    <row r="50" spans="1:5" ht="15.75" thickBot="1" x14ac:dyDescent="0.3"/>
    <row r="51" spans="1:5" x14ac:dyDescent="0.25">
      <c r="A51" s="240" t="s">
        <v>206</v>
      </c>
      <c r="B51" s="241"/>
      <c r="C51" s="164" t="s">
        <v>189</v>
      </c>
      <c r="D51" s="228" t="s">
        <v>191</v>
      </c>
      <c r="E51" s="164" t="s">
        <v>192</v>
      </c>
    </row>
    <row r="52" spans="1:5" ht="15.75" thickBot="1" x14ac:dyDescent="0.3">
      <c r="A52" s="242"/>
      <c r="B52" s="243"/>
      <c r="C52" s="179" t="s">
        <v>207</v>
      </c>
      <c r="D52" s="230"/>
      <c r="E52" s="179" t="s">
        <v>208</v>
      </c>
    </row>
    <row r="53" spans="1:5" x14ac:dyDescent="0.25">
      <c r="A53" s="252"/>
      <c r="B53" s="253"/>
      <c r="C53" s="47"/>
      <c r="D53" s="47"/>
      <c r="E53" s="47"/>
    </row>
    <row r="54" spans="1:5" x14ac:dyDescent="0.25">
      <c r="A54" s="249"/>
      <c r="B54" s="254" t="s">
        <v>223</v>
      </c>
      <c r="C54" s="250"/>
      <c r="D54" s="250"/>
      <c r="E54" s="250"/>
    </row>
    <row r="55" spans="1:5" x14ac:dyDescent="0.25">
      <c r="A55" s="249"/>
      <c r="B55" s="254"/>
      <c r="C55" s="250"/>
      <c r="D55" s="250"/>
      <c r="E55" s="250"/>
    </row>
    <row r="56" spans="1:5" x14ac:dyDescent="0.25">
      <c r="A56" s="249"/>
      <c r="B56" s="51" t="s">
        <v>224</v>
      </c>
      <c r="C56" s="250"/>
      <c r="D56" s="250"/>
      <c r="E56" s="250"/>
    </row>
    <row r="57" spans="1:5" x14ac:dyDescent="0.25">
      <c r="A57" s="249"/>
      <c r="B57" s="49" t="s">
        <v>216</v>
      </c>
      <c r="C57" s="250"/>
      <c r="D57" s="250"/>
      <c r="E57" s="250"/>
    </row>
    <row r="58" spans="1:5" x14ac:dyDescent="0.25">
      <c r="A58" s="249"/>
      <c r="B58" s="49" t="s">
        <v>219</v>
      </c>
      <c r="C58" s="250"/>
      <c r="D58" s="250"/>
      <c r="E58" s="250"/>
    </row>
    <row r="59" spans="1:5" x14ac:dyDescent="0.25">
      <c r="A59" s="249"/>
      <c r="B59" s="176"/>
      <c r="C59" s="250"/>
      <c r="D59" s="250"/>
      <c r="E59" s="250"/>
    </row>
    <row r="60" spans="1:5" x14ac:dyDescent="0.25">
      <c r="A60" s="175"/>
      <c r="B60" s="176" t="s">
        <v>198</v>
      </c>
      <c r="C60" s="47"/>
      <c r="D60" s="47"/>
      <c r="E60" s="47"/>
    </row>
    <row r="61" spans="1:5" x14ac:dyDescent="0.25">
      <c r="A61" s="175"/>
      <c r="B61" s="176"/>
      <c r="C61" s="47"/>
      <c r="D61" s="47"/>
      <c r="E61" s="47"/>
    </row>
    <row r="62" spans="1:5" x14ac:dyDescent="0.25">
      <c r="A62" s="175"/>
      <c r="B62" s="176" t="s">
        <v>201</v>
      </c>
      <c r="C62" s="52"/>
      <c r="D62" s="47"/>
      <c r="E62" s="47"/>
    </row>
    <row r="63" spans="1:5" x14ac:dyDescent="0.25">
      <c r="A63" s="175"/>
      <c r="B63" s="176"/>
      <c r="C63" s="47"/>
      <c r="D63" s="47"/>
      <c r="E63" s="47"/>
    </row>
    <row r="64" spans="1:5" x14ac:dyDescent="0.25">
      <c r="A64" s="251"/>
      <c r="B64" s="53" t="s">
        <v>225</v>
      </c>
      <c r="C64" s="258"/>
      <c r="D64" s="258"/>
      <c r="E64" s="258"/>
    </row>
    <row r="65" spans="1:5" x14ac:dyDescent="0.25">
      <c r="A65" s="251"/>
      <c r="B65" s="53"/>
      <c r="C65" s="258"/>
      <c r="D65" s="258"/>
      <c r="E65" s="258"/>
    </row>
    <row r="66" spans="1:5" x14ac:dyDescent="0.25">
      <c r="A66" s="251"/>
      <c r="B66" s="53" t="s">
        <v>226</v>
      </c>
      <c r="C66" s="258"/>
      <c r="D66" s="258"/>
      <c r="E66" s="258"/>
    </row>
    <row r="67" spans="1:5" ht="15.75" thickBot="1" x14ac:dyDescent="0.3">
      <c r="A67" s="255"/>
      <c r="B67" s="54"/>
      <c r="C67" s="259"/>
      <c r="D67" s="259"/>
      <c r="E67" s="259"/>
    </row>
    <row r="68" spans="1:5" ht="15.75" thickBot="1" x14ac:dyDescent="0.3"/>
    <row r="69" spans="1:5" x14ac:dyDescent="0.25">
      <c r="A69" s="240" t="s">
        <v>206</v>
      </c>
      <c r="B69" s="241"/>
      <c r="C69" s="228" t="s">
        <v>214</v>
      </c>
      <c r="D69" s="228" t="s">
        <v>191</v>
      </c>
      <c r="E69" s="164" t="s">
        <v>192</v>
      </c>
    </row>
    <row r="70" spans="1:5" ht="15.75" thickBot="1" x14ac:dyDescent="0.3">
      <c r="A70" s="242"/>
      <c r="B70" s="243"/>
      <c r="C70" s="230"/>
      <c r="D70" s="230"/>
      <c r="E70" s="179" t="s">
        <v>208</v>
      </c>
    </row>
    <row r="71" spans="1:5" x14ac:dyDescent="0.25">
      <c r="A71" s="252"/>
      <c r="B71" s="253"/>
      <c r="C71" s="47"/>
      <c r="D71" s="47"/>
      <c r="E71" s="47"/>
    </row>
    <row r="72" spans="1:5" x14ac:dyDescent="0.25">
      <c r="A72" s="249"/>
      <c r="B72" s="254" t="s">
        <v>196</v>
      </c>
      <c r="C72" s="250"/>
      <c r="D72" s="250"/>
      <c r="E72" s="250"/>
    </row>
    <row r="73" spans="1:5" x14ac:dyDescent="0.25">
      <c r="A73" s="249"/>
      <c r="B73" s="254"/>
      <c r="C73" s="250"/>
      <c r="D73" s="250"/>
      <c r="E73" s="250"/>
    </row>
    <row r="74" spans="1:5" x14ac:dyDescent="0.25">
      <c r="A74" s="249"/>
      <c r="B74" s="176" t="s">
        <v>227</v>
      </c>
      <c r="C74" s="250"/>
      <c r="D74" s="250"/>
      <c r="E74" s="250"/>
    </row>
    <row r="75" spans="1:5" x14ac:dyDescent="0.25">
      <c r="A75" s="249"/>
      <c r="B75" s="49" t="s">
        <v>217</v>
      </c>
      <c r="C75" s="250"/>
      <c r="D75" s="250"/>
      <c r="E75" s="250"/>
    </row>
    <row r="76" spans="1:5" x14ac:dyDescent="0.25">
      <c r="A76" s="249"/>
      <c r="B76" s="49" t="s">
        <v>220</v>
      </c>
      <c r="C76" s="250"/>
      <c r="D76" s="250"/>
      <c r="E76" s="250"/>
    </row>
    <row r="77" spans="1:5" x14ac:dyDescent="0.25">
      <c r="A77" s="249"/>
      <c r="B77" s="176"/>
      <c r="C77" s="250"/>
      <c r="D77" s="250"/>
      <c r="E77" s="250"/>
    </row>
    <row r="78" spans="1:5" x14ac:dyDescent="0.25">
      <c r="A78" s="175"/>
      <c r="B78" s="176" t="s">
        <v>228</v>
      </c>
      <c r="C78" s="47"/>
      <c r="D78" s="47"/>
      <c r="E78" s="47"/>
    </row>
    <row r="79" spans="1:5" x14ac:dyDescent="0.25">
      <c r="A79" s="175"/>
      <c r="B79" s="176"/>
      <c r="C79" s="47"/>
      <c r="D79" s="47"/>
      <c r="E79" s="47"/>
    </row>
    <row r="80" spans="1:5" x14ac:dyDescent="0.25">
      <c r="A80" s="175"/>
      <c r="B80" s="176" t="s">
        <v>202</v>
      </c>
      <c r="C80" s="52"/>
      <c r="D80" s="47"/>
      <c r="E80" s="47"/>
    </row>
    <row r="81" spans="1:5" x14ac:dyDescent="0.25">
      <c r="A81" s="175"/>
      <c r="B81" s="176"/>
      <c r="C81" s="47"/>
      <c r="D81" s="47"/>
      <c r="E81" s="47"/>
    </row>
    <row r="82" spans="1:5" x14ac:dyDescent="0.25">
      <c r="A82" s="251"/>
      <c r="B82" s="53" t="s">
        <v>229</v>
      </c>
      <c r="C82" s="258"/>
      <c r="D82" s="258"/>
      <c r="E82" s="258"/>
    </row>
    <row r="83" spans="1:5" x14ac:dyDescent="0.25">
      <c r="A83" s="251"/>
      <c r="B83" s="53"/>
      <c r="C83" s="258"/>
      <c r="D83" s="258"/>
      <c r="E83" s="258"/>
    </row>
    <row r="84" spans="1:5" x14ac:dyDescent="0.25">
      <c r="A84" s="251"/>
      <c r="B84" s="53" t="s">
        <v>230</v>
      </c>
      <c r="C84" s="258"/>
      <c r="D84" s="258"/>
      <c r="E84" s="258"/>
    </row>
    <row r="85" spans="1:5" ht="15.75" thickBot="1" x14ac:dyDescent="0.3">
      <c r="A85" s="255"/>
      <c r="B85" s="54"/>
      <c r="C85" s="259"/>
      <c r="D85" s="259"/>
      <c r="E85" s="259"/>
    </row>
    <row r="92" spans="1:5" x14ac:dyDescent="0.25">
      <c r="A92" t="s">
        <v>571</v>
      </c>
      <c r="C92" s="161"/>
      <c r="D92" s="161"/>
      <c r="E92" s="161"/>
    </row>
    <row r="93" spans="1:5" x14ac:dyDescent="0.25">
      <c r="A93" s="231" t="s">
        <v>570</v>
      </c>
      <c r="B93" s="231"/>
      <c r="D93" s="189" t="s">
        <v>576</v>
      </c>
    </row>
    <row r="94" spans="1:5" x14ac:dyDescent="0.25">
      <c r="A94" s="231" t="s">
        <v>569</v>
      </c>
      <c r="B94" s="231"/>
      <c r="D94" s="189" t="s">
        <v>563</v>
      </c>
    </row>
  </sheetData>
  <mergeCells count="67">
    <mergeCell ref="A82:A85"/>
    <mergeCell ref="C82:C85"/>
    <mergeCell ref="D82:D85"/>
    <mergeCell ref="E82:E85"/>
    <mergeCell ref="A72:A73"/>
    <mergeCell ref="B72:B73"/>
    <mergeCell ref="C72:C73"/>
    <mergeCell ref="D72:D73"/>
    <mergeCell ref="E74:E77"/>
    <mergeCell ref="E72:E73"/>
    <mergeCell ref="A74:A77"/>
    <mergeCell ref="C74:C77"/>
    <mergeCell ref="D74:D77"/>
    <mergeCell ref="A69:B70"/>
    <mergeCell ref="C69:C70"/>
    <mergeCell ref="D69:D70"/>
    <mergeCell ref="A71:B71"/>
    <mergeCell ref="E54:E55"/>
    <mergeCell ref="A56:A59"/>
    <mergeCell ref="C56:C59"/>
    <mergeCell ref="D56:D59"/>
    <mergeCell ref="E56:E59"/>
    <mergeCell ref="A64:A67"/>
    <mergeCell ref="C64:C67"/>
    <mergeCell ref="D64:D67"/>
    <mergeCell ref="E64:E67"/>
    <mergeCell ref="A48:A49"/>
    <mergeCell ref="B48:B49"/>
    <mergeCell ref="C48:C49"/>
    <mergeCell ref="D48:D49"/>
    <mergeCell ref="E48:E49"/>
    <mergeCell ref="A51:B52"/>
    <mergeCell ref="D51:D52"/>
    <mergeCell ref="A53:B53"/>
    <mergeCell ref="A54:A55"/>
    <mergeCell ref="B54:B55"/>
    <mergeCell ref="C54:C55"/>
    <mergeCell ref="D54:D55"/>
    <mergeCell ref="A42:A43"/>
    <mergeCell ref="C42:C43"/>
    <mergeCell ref="D42:D43"/>
    <mergeCell ref="E42:E43"/>
    <mergeCell ref="A44:A46"/>
    <mergeCell ref="C44:C46"/>
    <mergeCell ref="D44:D46"/>
    <mergeCell ref="E44:E46"/>
    <mergeCell ref="D31:D33"/>
    <mergeCell ref="E31:E33"/>
    <mergeCell ref="A38:B39"/>
    <mergeCell ref="C38:C39"/>
    <mergeCell ref="D38:D39"/>
    <mergeCell ref="A93:B93"/>
    <mergeCell ref="A94:B94"/>
    <mergeCell ref="A29:B29"/>
    <mergeCell ref="A1:E1"/>
    <mergeCell ref="A2:E2"/>
    <mergeCell ref="A3:E3"/>
    <mergeCell ref="A4:E4"/>
    <mergeCell ref="A6:B7"/>
    <mergeCell ref="D6:D7"/>
    <mergeCell ref="A22:A25"/>
    <mergeCell ref="C22:C25"/>
    <mergeCell ref="D22:D25"/>
    <mergeCell ref="E22:E25"/>
    <mergeCell ref="A28:E28"/>
    <mergeCell ref="A31:A33"/>
    <mergeCell ref="C31:C33"/>
  </mergeCells>
  <pageMargins left="0.31496062992125984" right="0.31496062992125984" top="0.74803149606299213" bottom="0.74803149606299213" header="0.31496062992125984" footer="0.31496062992125984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8"/>
  <sheetViews>
    <sheetView workbookViewId="0">
      <selection activeCell="I16" sqref="I16"/>
    </sheetView>
  </sheetViews>
  <sheetFormatPr baseColWidth="10" defaultRowHeight="15" x14ac:dyDescent="0.25"/>
  <cols>
    <col min="1" max="1" width="65.140625" customWidth="1"/>
    <col min="2" max="2" width="0.28515625" customWidth="1"/>
    <col min="3" max="3" width="17" hidden="1" customWidth="1"/>
    <col min="4" max="4" width="23.5703125" customWidth="1"/>
    <col min="5" max="5" width="18.5703125" customWidth="1"/>
    <col min="6" max="6" width="12.42578125" customWidth="1"/>
    <col min="7" max="7" width="13" bestFit="1" customWidth="1"/>
    <col min="8" max="8" width="12.85546875" customWidth="1"/>
    <col min="9" max="9" width="14.85546875" customWidth="1"/>
    <col min="11" max="13" width="0" hidden="1" customWidth="1"/>
  </cols>
  <sheetData>
    <row r="1" spans="1:9" x14ac:dyDescent="0.25">
      <c r="A1" s="198" t="s">
        <v>562</v>
      </c>
      <c r="B1" s="199"/>
      <c r="C1" s="199"/>
      <c r="D1" s="199"/>
      <c r="E1" s="199"/>
      <c r="F1" s="199"/>
      <c r="G1" s="199"/>
      <c r="H1" s="199"/>
      <c r="I1" s="200"/>
    </row>
    <row r="2" spans="1:9" x14ac:dyDescent="0.25">
      <c r="A2" s="234" t="s">
        <v>231</v>
      </c>
      <c r="B2" s="235"/>
      <c r="C2" s="235"/>
      <c r="D2" s="235"/>
      <c r="E2" s="235"/>
      <c r="F2" s="235"/>
      <c r="G2" s="235"/>
      <c r="H2" s="235"/>
      <c r="I2" s="236"/>
    </row>
    <row r="3" spans="1:9" x14ac:dyDescent="0.25">
      <c r="A3" s="264" t="s">
        <v>588</v>
      </c>
      <c r="B3" s="265"/>
      <c r="C3" s="265"/>
      <c r="D3" s="265"/>
      <c r="E3" s="265"/>
      <c r="F3" s="265"/>
      <c r="G3" s="265"/>
      <c r="H3" s="265"/>
      <c r="I3" s="266"/>
    </row>
    <row r="4" spans="1:9" ht="15.75" thickBot="1" x14ac:dyDescent="0.3">
      <c r="A4" s="237" t="s">
        <v>1</v>
      </c>
      <c r="B4" s="238"/>
      <c r="C4" s="238"/>
      <c r="D4" s="238"/>
      <c r="E4" s="238"/>
      <c r="F4" s="238"/>
      <c r="G4" s="238"/>
      <c r="H4" s="238"/>
      <c r="I4" s="239"/>
    </row>
    <row r="5" spans="1:9" ht="15.75" thickBot="1" x14ac:dyDescent="0.3">
      <c r="A5" s="198"/>
      <c r="B5" s="199"/>
      <c r="C5" s="200"/>
      <c r="D5" s="267" t="s">
        <v>232</v>
      </c>
      <c r="E5" s="268"/>
      <c r="F5" s="268"/>
      <c r="G5" s="268"/>
      <c r="H5" s="269"/>
      <c r="I5" s="228" t="s">
        <v>233</v>
      </c>
    </row>
    <row r="6" spans="1:9" x14ac:dyDescent="0.25">
      <c r="A6" s="234" t="s">
        <v>206</v>
      </c>
      <c r="B6" s="235"/>
      <c r="C6" s="236"/>
      <c r="D6" s="228" t="s">
        <v>235</v>
      </c>
      <c r="E6" s="219" t="s">
        <v>236</v>
      </c>
      <c r="F6" s="228" t="s">
        <v>237</v>
      </c>
      <c r="G6" s="228" t="s">
        <v>191</v>
      </c>
      <c r="H6" s="228" t="s">
        <v>238</v>
      </c>
      <c r="I6" s="229"/>
    </row>
    <row r="7" spans="1:9" ht="15.75" thickBot="1" x14ac:dyDescent="0.3">
      <c r="A7" s="237" t="s">
        <v>234</v>
      </c>
      <c r="B7" s="238"/>
      <c r="C7" s="239"/>
      <c r="D7" s="230"/>
      <c r="E7" s="220"/>
      <c r="F7" s="230"/>
      <c r="G7" s="230"/>
      <c r="H7" s="230"/>
      <c r="I7" s="230"/>
    </row>
    <row r="8" spans="1:9" x14ac:dyDescent="0.25">
      <c r="A8" s="260"/>
      <c r="B8" s="260"/>
      <c r="C8" s="260"/>
      <c r="D8" s="56"/>
      <c r="E8" s="56"/>
      <c r="F8" s="56"/>
      <c r="G8" s="56"/>
      <c r="H8" s="56"/>
      <c r="I8" s="56"/>
    </row>
    <row r="9" spans="1:9" x14ac:dyDescent="0.25">
      <c r="A9" s="263" t="s">
        <v>239</v>
      </c>
      <c r="B9" s="263"/>
      <c r="C9" s="263"/>
      <c r="D9" s="56"/>
      <c r="E9" s="56"/>
      <c r="F9" s="56"/>
      <c r="G9" s="56"/>
      <c r="H9" s="56"/>
      <c r="I9" s="56"/>
    </row>
    <row r="10" spans="1:9" x14ac:dyDescent="0.25">
      <c r="A10" s="63" t="s">
        <v>240</v>
      </c>
      <c r="B10" s="26"/>
      <c r="C10" s="63"/>
      <c r="D10" s="56"/>
      <c r="E10" s="56"/>
      <c r="F10" s="56"/>
      <c r="G10" s="56"/>
      <c r="H10" s="56"/>
      <c r="I10" s="56"/>
    </row>
    <row r="11" spans="1:9" x14ac:dyDescent="0.25">
      <c r="A11" s="63" t="s">
        <v>241</v>
      </c>
      <c r="B11" s="26"/>
      <c r="C11" s="63"/>
      <c r="D11" s="56"/>
      <c r="E11" s="56"/>
      <c r="F11" s="56"/>
      <c r="G11" s="56"/>
      <c r="H11" s="56"/>
      <c r="I11" s="56"/>
    </row>
    <row r="12" spans="1:9" x14ac:dyDescent="0.25">
      <c r="A12" s="63" t="s">
        <v>242</v>
      </c>
      <c r="B12" s="26"/>
      <c r="C12" s="63"/>
      <c r="D12" s="56"/>
      <c r="E12" s="56"/>
      <c r="F12" s="56"/>
      <c r="G12" s="56"/>
      <c r="H12" s="56"/>
      <c r="I12" s="56"/>
    </row>
    <row r="13" spans="1:9" x14ac:dyDescent="0.25">
      <c r="A13" s="63" t="s">
        <v>243</v>
      </c>
      <c r="B13" s="26"/>
      <c r="C13" s="63"/>
      <c r="D13" s="56"/>
      <c r="E13" s="56"/>
      <c r="F13" s="56"/>
      <c r="G13" s="56"/>
      <c r="H13" s="56"/>
      <c r="I13" s="56"/>
    </row>
    <row r="14" spans="1:9" x14ac:dyDescent="0.25">
      <c r="A14" s="63" t="s">
        <v>244</v>
      </c>
      <c r="B14" s="26"/>
      <c r="C14" s="63"/>
      <c r="D14" s="56"/>
      <c r="E14" s="56"/>
      <c r="F14" s="56"/>
      <c r="G14" s="56"/>
      <c r="H14" s="56"/>
      <c r="I14" s="56"/>
    </row>
    <row r="15" spans="1:9" x14ac:dyDescent="0.25">
      <c r="A15" s="63" t="s">
        <v>245</v>
      </c>
      <c r="B15" s="26"/>
      <c r="C15" s="63"/>
      <c r="D15" s="56"/>
      <c r="E15" s="56"/>
      <c r="F15" s="56"/>
      <c r="G15" s="56"/>
      <c r="H15" s="56"/>
      <c r="I15" s="56"/>
    </row>
    <row r="16" spans="1:9" x14ac:dyDescent="0.25">
      <c r="A16" s="63" t="s">
        <v>246</v>
      </c>
      <c r="B16" s="26"/>
      <c r="C16" s="63"/>
      <c r="D16" s="56">
        <v>11942792</v>
      </c>
      <c r="E16" s="56">
        <v>620297.1</v>
      </c>
      <c r="F16" s="142">
        <f>D16+E16</f>
        <v>12563089.1</v>
      </c>
      <c r="G16" s="142">
        <v>5611812.0999999996</v>
      </c>
      <c r="H16" s="56">
        <v>5611812.0999999996</v>
      </c>
      <c r="I16" s="56">
        <f>H16-D16</f>
        <v>-6330979.9000000004</v>
      </c>
    </row>
    <row r="17" spans="1:11" x14ac:dyDescent="0.25">
      <c r="A17" s="63" t="s">
        <v>247</v>
      </c>
      <c r="B17" s="26"/>
      <c r="C17" s="63"/>
      <c r="D17" s="262"/>
      <c r="E17" s="261"/>
      <c r="F17" s="261"/>
      <c r="G17" s="261"/>
      <c r="H17" s="261"/>
      <c r="I17" s="261"/>
    </row>
    <row r="18" spans="1:11" x14ac:dyDescent="0.25">
      <c r="A18" s="63" t="s">
        <v>248</v>
      </c>
      <c r="B18" s="26"/>
      <c r="C18" s="63"/>
      <c r="D18" s="262"/>
      <c r="E18" s="261"/>
      <c r="F18" s="261"/>
      <c r="G18" s="261"/>
      <c r="H18" s="261"/>
      <c r="I18" s="261"/>
    </row>
    <row r="19" spans="1:11" x14ac:dyDescent="0.25">
      <c r="A19" s="62" t="s">
        <v>249</v>
      </c>
      <c r="B19" s="58"/>
      <c r="D19" s="56"/>
      <c r="E19" s="56"/>
      <c r="F19" s="56"/>
      <c r="G19" s="56"/>
      <c r="H19" s="56"/>
      <c r="I19" s="56"/>
    </row>
    <row r="20" spans="1:11" x14ac:dyDescent="0.25">
      <c r="A20" s="62" t="s">
        <v>250</v>
      </c>
      <c r="B20" s="58"/>
      <c r="D20" s="56"/>
      <c r="E20" s="56"/>
      <c r="F20" s="56"/>
      <c r="G20" s="56"/>
      <c r="H20" s="56"/>
      <c r="I20" s="56"/>
    </row>
    <row r="21" spans="1:11" x14ac:dyDescent="0.25">
      <c r="A21" s="62" t="s">
        <v>251</v>
      </c>
      <c r="B21" s="58"/>
      <c r="D21" s="56"/>
      <c r="E21" s="56"/>
      <c r="F21" s="56"/>
      <c r="G21" s="56"/>
      <c r="H21" s="56"/>
      <c r="I21" s="56"/>
    </row>
    <row r="22" spans="1:11" x14ac:dyDescent="0.25">
      <c r="A22" s="62" t="s">
        <v>252</v>
      </c>
      <c r="B22" s="58"/>
      <c r="D22" s="56"/>
      <c r="E22" s="56"/>
      <c r="F22" s="56"/>
      <c r="G22" s="56"/>
      <c r="H22" s="56"/>
      <c r="I22" s="56"/>
    </row>
    <row r="23" spans="1:11" x14ac:dyDescent="0.25">
      <c r="A23" s="62" t="s">
        <v>253</v>
      </c>
      <c r="B23" s="58"/>
      <c r="D23" s="56"/>
      <c r="E23" s="56"/>
      <c r="F23" s="56"/>
      <c r="G23" s="56"/>
      <c r="H23" s="56"/>
      <c r="I23" s="56"/>
    </row>
    <row r="24" spans="1:11" x14ac:dyDescent="0.25">
      <c r="A24" s="62" t="s">
        <v>254</v>
      </c>
      <c r="B24" s="58"/>
      <c r="D24" s="56"/>
      <c r="E24" s="56"/>
      <c r="F24" s="56"/>
      <c r="G24" s="56"/>
      <c r="H24" s="56"/>
      <c r="I24" s="56"/>
    </row>
    <row r="25" spans="1:11" x14ac:dyDescent="0.25">
      <c r="A25" s="62" t="s">
        <v>255</v>
      </c>
      <c r="B25" s="58"/>
      <c r="D25" s="56"/>
      <c r="E25" s="56"/>
      <c r="F25" s="56"/>
      <c r="G25" s="56"/>
      <c r="H25" s="56"/>
      <c r="I25" s="56"/>
    </row>
    <row r="26" spans="1:11" x14ac:dyDescent="0.25">
      <c r="A26" s="62" t="s">
        <v>256</v>
      </c>
      <c r="B26" s="58"/>
      <c r="D26" s="56"/>
      <c r="E26" s="56"/>
      <c r="F26" s="56"/>
      <c r="G26" s="56"/>
      <c r="H26" s="56"/>
      <c r="I26" s="56"/>
      <c r="K26" t="s">
        <v>573</v>
      </c>
    </row>
    <row r="27" spans="1:11" x14ac:dyDescent="0.25">
      <c r="A27" s="62" t="s">
        <v>257</v>
      </c>
      <c r="B27" s="58"/>
      <c r="D27" s="56"/>
      <c r="E27" s="56"/>
      <c r="F27" s="56"/>
      <c r="G27" s="56"/>
      <c r="H27" s="56"/>
      <c r="I27" s="56"/>
    </row>
    <row r="28" spans="1:11" x14ac:dyDescent="0.25">
      <c r="A28" s="62" t="s">
        <v>258</v>
      </c>
      <c r="B28" s="58"/>
      <c r="D28" s="56"/>
      <c r="E28" s="56"/>
      <c r="F28" s="56"/>
      <c r="G28" s="56"/>
      <c r="H28" s="56"/>
      <c r="I28" s="56"/>
    </row>
    <row r="29" spans="1:11" x14ac:dyDescent="0.25">
      <c r="A29" s="62" t="s">
        <v>259</v>
      </c>
      <c r="B29" s="58"/>
      <c r="D29" s="56"/>
      <c r="E29" s="56"/>
      <c r="F29" s="56"/>
      <c r="G29" s="56"/>
      <c r="H29" s="56"/>
      <c r="I29" s="56"/>
    </row>
    <row r="30" spans="1:11" x14ac:dyDescent="0.25">
      <c r="A30" s="63" t="s">
        <v>260</v>
      </c>
      <c r="B30" s="63"/>
      <c r="D30" s="56"/>
      <c r="E30" s="56"/>
      <c r="F30" s="56"/>
      <c r="G30" s="56"/>
      <c r="H30" s="56"/>
      <c r="I30" s="56"/>
    </row>
    <row r="31" spans="1:11" x14ac:dyDescent="0.25">
      <c r="A31" s="62" t="s">
        <v>261</v>
      </c>
      <c r="B31" s="58"/>
      <c r="D31" s="56"/>
      <c r="E31" s="56"/>
      <c r="F31" s="56"/>
      <c r="G31" s="56"/>
      <c r="H31" s="56"/>
      <c r="I31" s="56"/>
    </row>
    <row r="32" spans="1:11" x14ac:dyDescent="0.25">
      <c r="A32" s="62" t="s">
        <v>262</v>
      </c>
      <c r="B32" s="58"/>
      <c r="D32" s="56"/>
      <c r="E32" s="56"/>
      <c r="F32" s="56"/>
      <c r="G32" s="56"/>
      <c r="H32" s="56"/>
      <c r="I32" s="56"/>
    </row>
    <row r="33" spans="1:9" x14ac:dyDescent="0.25">
      <c r="A33" s="62" t="s">
        <v>263</v>
      </c>
      <c r="B33" s="58"/>
      <c r="D33" s="56"/>
      <c r="E33" s="56"/>
      <c r="F33" s="56"/>
      <c r="G33" s="56"/>
      <c r="H33" s="56"/>
      <c r="I33" s="56"/>
    </row>
    <row r="34" spans="1:9" x14ac:dyDescent="0.25">
      <c r="A34" s="62" t="s">
        <v>264</v>
      </c>
      <c r="B34" s="58"/>
      <c r="D34" s="56"/>
      <c r="E34" s="56"/>
      <c r="F34" s="56"/>
      <c r="G34" s="56"/>
      <c r="H34" s="56"/>
      <c r="I34" s="56"/>
    </row>
    <row r="35" spans="1:9" x14ac:dyDescent="0.25">
      <c r="A35" s="62" t="s">
        <v>265</v>
      </c>
      <c r="B35" s="58"/>
      <c r="D35" s="56"/>
      <c r="E35" s="56"/>
      <c r="F35" s="56"/>
      <c r="G35" s="56"/>
      <c r="H35" s="56"/>
      <c r="I35" s="56"/>
    </row>
    <row r="36" spans="1:9" ht="15.75" thickBot="1" x14ac:dyDescent="0.3">
      <c r="A36" s="63" t="s">
        <v>266</v>
      </c>
      <c r="B36" s="63"/>
      <c r="D36" s="60">
        <v>8262040</v>
      </c>
      <c r="E36" s="60">
        <v>0</v>
      </c>
      <c r="F36" s="60">
        <f>D36+E36</f>
        <v>8262040</v>
      </c>
      <c r="G36" s="60">
        <v>3480072</v>
      </c>
      <c r="H36" s="60">
        <v>3480072</v>
      </c>
      <c r="I36" s="60">
        <f>H36-D36</f>
        <v>-4781968</v>
      </c>
    </row>
    <row r="37" spans="1:9" x14ac:dyDescent="0.25">
      <c r="A37" s="63" t="s">
        <v>267</v>
      </c>
      <c r="C37" s="63"/>
      <c r="D37" s="67"/>
      <c r="E37" s="67"/>
      <c r="F37" s="67"/>
      <c r="G37" s="64"/>
      <c r="H37" s="64"/>
      <c r="I37" s="64"/>
    </row>
    <row r="38" spans="1:9" x14ac:dyDescent="0.25">
      <c r="A38" s="62" t="s">
        <v>268</v>
      </c>
      <c r="B38" s="58"/>
      <c r="C38" s="26"/>
      <c r="D38" s="56"/>
      <c r="E38" s="56"/>
      <c r="F38" s="56"/>
      <c r="G38" s="55"/>
      <c r="H38" s="55"/>
      <c r="I38" s="55"/>
    </row>
    <row r="39" spans="1:9" x14ac:dyDescent="0.25">
      <c r="A39" s="63" t="s">
        <v>269</v>
      </c>
      <c r="C39" s="63"/>
      <c r="D39" s="56"/>
      <c r="E39" s="56"/>
      <c r="F39" s="56"/>
      <c r="G39" s="55"/>
      <c r="H39" s="55"/>
      <c r="I39" s="55"/>
    </row>
    <row r="40" spans="1:9" x14ac:dyDescent="0.25">
      <c r="A40" s="62" t="s">
        <v>270</v>
      </c>
      <c r="B40" s="58"/>
      <c r="C40" s="26"/>
      <c r="D40" s="56"/>
      <c r="E40" s="56"/>
      <c r="F40" s="56"/>
      <c r="G40" s="55"/>
      <c r="H40" s="55"/>
      <c r="I40" s="55"/>
    </row>
    <row r="41" spans="1:9" x14ac:dyDescent="0.25">
      <c r="A41" s="62" t="s">
        <v>271</v>
      </c>
      <c r="B41" s="58"/>
      <c r="C41" s="26"/>
      <c r="D41" s="56"/>
      <c r="E41" s="56"/>
      <c r="F41" s="56"/>
      <c r="G41" s="55"/>
      <c r="H41" s="55"/>
      <c r="I41" s="55"/>
    </row>
    <row r="42" spans="1:9" x14ac:dyDescent="0.25">
      <c r="A42" s="57"/>
      <c r="B42" s="58"/>
      <c r="C42" s="62"/>
      <c r="D42" s="56"/>
      <c r="E42" s="56"/>
      <c r="F42" s="56"/>
      <c r="G42" s="55"/>
      <c r="H42" s="55"/>
      <c r="I42" s="55"/>
    </row>
    <row r="43" spans="1:9" x14ac:dyDescent="0.25">
      <c r="A43" s="48" t="s">
        <v>272</v>
      </c>
      <c r="B43" s="71"/>
      <c r="C43" s="71"/>
      <c r="D43" s="47">
        <f>D16+D36</f>
        <v>20204832</v>
      </c>
      <c r="E43" s="47">
        <f>E16+E36</f>
        <v>620297.1</v>
      </c>
      <c r="F43" s="143">
        <f>D43+E43</f>
        <v>20825129.100000001</v>
      </c>
      <c r="G43" s="143">
        <f>G16+G36</f>
        <v>9091884.0999999996</v>
      </c>
      <c r="H43" s="143">
        <f>H16+H36</f>
        <v>9091884.0999999996</v>
      </c>
      <c r="I43" s="140">
        <f>H43-D43</f>
        <v>-11112947.9</v>
      </c>
    </row>
    <row r="44" spans="1:9" x14ac:dyDescent="0.25">
      <c r="A44" s="48" t="s">
        <v>273</v>
      </c>
      <c r="B44" s="71"/>
      <c r="C44" s="71"/>
      <c r="D44" s="47"/>
      <c r="E44" s="72"/>
      <c r="F44" s="72"/>
      <c r="G44" s="70"/>
      <c r="H44" s="70"/>
      <c r="I44" s="70"/>
    </row>
    <row r="45" spans="1:9" x14ac:dyDescent="0.25">
      <c r="A45" s="46"/>
      <c r="B45" s="63"/>
      <c r="C45" s="63"/>
      <c r="D45" s="47"/>
      <c r="E45" s="72"/>
      <c r="F45" s="72"/>
      <c r="G45" s="70"/>
      <c r="H45" s="70"/>
      <c r="I45" s="70"/>
    </row>
    <row r="46" spans="1:9" x14ac:dyDescent="0.25">
      <c r="A46" s="48" t="s">
        <v>274</v>
      </c>
      <c r="B46" s="71"/>
      <c r="C46" s="71"/>
      <c r="D46" s="68"/>
      <c r="E46" s="68"/>
      <c r="F46" s="68"/>
      <c r="G46" s="65"/>
      <c r="H46" s="65"/>
      <c r="I46" s="55"/>
    </row>
    <row r="47" spans="1:9" x14ac:dyDescent="0.25">
      <c r="A47" s="57"/>
      <c r="B47" s="58"/>
      <c r="C47" s="62"/>
      <c r="D47" s="51"/>
      <c r="E47" s="51"/>
      <c r="F47" s="51"/>
      <c r="G47" s="50"/>
      <c r="H47" s="50"/>
      <c r="I47" s="50"/>
    </row>
    <row r="48" spans="1:9" x14ac:dyDescent="0.25">
      <c r="A48" s="127" t="s">
        <v>275</v>
      </c>
      <c r="B48" s="71"/>
      <c r="C48" s="71"/>
      <c r="D48" s="56"/>
      <c r="E48" s="56"/>
      <c r="F48" s="56"/>
      <c r="G48" s="55"/>
      <c r="H48" s="55"/>
      <c r="I48" s="55"/>
    </row>
    <row r="49" spans="1:9" x14ac:dyDescent="0.25">
      <c r="A49" s="61" t="s">
        <v>276</v>
      </c>
      <c r="C49" s="63"/>
      <c r="D49" s="56"/>
      <c r="E49" s="56"/>
      <c r="F49" s="56"/>
      <c r="G49" s="55"/>
      <c r="H49" s="55"/>
      <c r="I49" s="55"/>
    </row>
    <row r="50" spans="1:9" x14ac:dyDescent="0.25">
      <c r="A50" s="62" t="s">
        <v>277</v>
      </c>
      <c r="B50" s="58"/>
      <c r="D50" s="56"/>
      <c r="E50" s="56"/>
      <c r="F50" s="56"/>
      <c r="G50" s="55"/>
      <c r="H50" s="55"/>
      <c r="I50" s="55"/>
    </row>
    <row r="51" spans="1:9" x14ac:dyDescent="0.25">
      <c r="A51" s="62" t="s">
        <v>278</v>
      </c>
      <c r="B51" s="58"/>
      <c r="D51" s="56"/>
      <c r="E51" s="56"/>
      <c r="F51" s="56"/>
      <c r="G51" s="55"/>
      <c r="H51" s="55"/>
      <c r="I51" s="55"/>
    </row>
    <row r="52" spans="1:9" x14ac:dyDescent="0.25">
      <c r="A52" s="62" t="s">
        <v>279</v>
      </c>
      <c r="B52" s="58"/>
      <c r="D52" s="56"/>
      <c r="E52" s="56"/>
      <c r="F52" s="56"/>
      <c r="G52" s="55"/>
      <c r="H52" s="55"/>
      <c r="I52" s="55"/>
    </row>
    <row r="53" spans="1:9" ht="30" x14ac:dyDescent="0.25">
      <c r="A53" s="21" t="s">
        <v>280</v>
      </c>
      <c r="B53" s="58"/>
      <c r="D53" s="56"/>
      <c r="E53" s="56"/>
      <c r="F53" s="56"/>
      <c r="G53" s="55"/>
      <c r="H53" s="55"/>
      <c r="I53" s="55"/>
    </row>
    <row r="54" spans="1:9" x14ac:dyDescent="0.25">
      <c r="A54" s="62" t="s">
        <v>281</v>
      </c>
      <c r="B54" s="58"/>
      <c r="D54" s="56"/>
      <c r="E54" s="56"/>
      <c r="F54" s="56"/>
      <c r="G54" s="55"/>
      <c r="H54" s="55"/>
      <c r="I54" s="55"/>
    </row>
    <row r="55" spans="1:9" x14ac:dyDescent="0.25">
      <c r="A55" s="62" t="s">
        <v>282</v>
      </c>
      <c r="B55" s="58"/>
      <c r="D55" s="56"/>
      <c r="E55" s="56"/>
      <c r="F55" s="56"/>
      <c r="G55" s="55"/>
      <c r="H55" s="55"/>
      <c r="I55" s="55"/>
    </row>
    <row r="56" spans="1:9" ht="30" x14ac:dyDescent="0.25">
      <c r="A56" s="21" t="s">
        <v>283</v>
      </c>
      <c r="B56" s="58"/>
      <c r="D56" s="56"/>
      <c r="E56" s="56"/>
      <c r="F56" s="56"/>
      <c r="G56" s="55"/>
      <c r="H56" s="55"/>
      <c r="I56" s="55"/>
    </row>
    <row r="57" spans="1:9" ht="30" x14ac:dyDescent="0.25">
      <c r="A57" s="21" t="s">
        <v>284</v>
      </c>
      <c r="B57" s="58"/>
      <c r="D57" s="56"/>
      <c r="E57" s="56"/>
      <c r="F57" s="56"/>
      <c r="G57" s="55"/>
      <c r="H57" s="55"/>
      <c r="I57" s="55"/>
    </row>
    <row r="58" spans="1:9" x14ac:dyDescent="0.25">
      <c r="A58" s="61" t="s">
        <v>285</v>
      </c>
      <c r="C58" s="63"/>
      <c r="D58" s="56"/>
      <c r="E58" s="56"/>
      <c r="F58" s="56"/>
      <c r="G58" s="55"/>
      <c r="H58" s="55"/>
      <c r="I58" s="55"/>
    </row>
    <row r="59" spans="1:9" x14ac:dyDescent="0.25">
      <c r="A59" s="62" t="s">
        <v>286</v>
      </c>
      <c r="B59" s="58"/>
      <c r="D59" s="56"/>
      <c r="E59" s="56"/>
      <c r="F59" s="56"/>
      <c r="G59" s="55"/>
      <c r="H59" s="55"/>
      <c r="I59" s="55"/>
    </row>
    <row r="60" spans="1:9" x14ac:dyDescent="0.25">
      <c r="A60" s="62" t="s">
        <v>287</v>
      </c>
      <c r="B60" s="58"/>
      <c r="D60" s="56"/>
      <c r="E60" s="56"/>
      <c r="F60" s="56"/>
      <c r="G60" s="55"/>
      <c r="H60" s="55"/>
      <c r="I60" s="55"/>
    </row>
    <row r="61" spans="1:9" x14ac:dyDescent="0.25">
      <c r="A61" s="62" t="s">
        <v>288</v>
      </c>
      <c r="B61" s="58"/>
      <c r="D61" s="56"/>
      <c r="E61" s="56"/>
      <c r="F61" s="56"/>
      <c r="G61" s="55"/>
      <c r="H61" s="55"/>
      <c r="I61" s="55"/>
    </row>
    <row r="62" spans="1:9" x14ac:dyDescent="0.25">
      <c r="A62" s="62" t="s">
        <v>289</v>
      </c>
      <c r="B62" s="58"/>
      <c r="D62" s="56">
        <v>0</v>
      </c>
      <c r="E62" s="56">
        <v>0</v>
      </c>
      <c r="F62" s="56">
        <v>0</v>
      </c>
      <c r="G62" s="141">
        <v>0</v>
      </c>
      <c r="H62" s="141">
        <v>0</v>
      </c>
      <c r="I62" s="141">
        <f>H62-D62</f>
        <v>0</v>
      </c>
    </row>
    <row r="63" spans="1:9" x14ac:dyDescent="0.25">
      <c r="A63" s="61" t="s">
        <v>290</v>
      </c>
      <c r="C63" s="63"/>
      <c r="D63" s="56"/>
      <c r="E63" s="56"/>
      <c r="F63" s="56"/>
      <c r="G63" s="55"/>
      <c r="H63" s="55"/>
      <c r="I63" s="55"/>
    </row>
    <row r="64" spans="1:9" ht="30" x14ac:dyDescent="0.25">
      <c r="A64" s="21" t="s">
        <v>291</v>
      </c>
      <c r="B64" s="58"/>
      <c r="D64" s="56"/>
      <c r="E64" s="56"/>
      <c r="F64" s="56"/>
      <c r="G64" s="55"/>
      <c r="H64" s="55"/>
      <c r="I64" s="55"/>
    </row>
    <row r="65" spans="1:9" x14ac:dyDescent="0.25">
      <c r="A65" s="62" t="s">
        <v>292</v>
      </c>
      <c r="B65" s="58"/>
      <c r="D65" s="56"/>
      <c r="E65" s="56"/>
      <c r="F65" s="56"/>
      <c r="G65" s="55"/>
      <c r="H65" s="55"/>
      <c r="I65" s="55"/>
    </row>
    <row r="66" spans="1:9" x14ac:dyDescent="0.25">
      <c r="A66" s="61" t="s">
        <v>293</v>
      </c>
      <c r="C66" s="63"/>
      <c r="D66" s="56"/>
      <c r="E66" s="56"/>
      <c r="F66" s="56"/>
      <c r="G66" s="55"/>
      <c r="H66" s="55"/>
      <c r="I66" s="55"/>
    </row>
    <row r="67" spans="1:9" x14ac:dyDescent="0.25">
      <c r="A67" s="61" t="s">
        <v>294</v>
      </c>
      <c r="C67" s="63"/>
      <c r="D67" s="56"/>
      <c r="E67" s="56"/>
      <c r="F67" s="56"/>
      <c r="G67" s="55"/>
      <c r="H67" s="55"/>
      <c r="I67" s="55"/>
    </row>
    <row r="68" spans="1:9" x14ac:dyDescent="0.25">
      <c r="A68" s="57"/>
      <c r="B68" s="61"/>
      <c r="C68" s="63"/>
      <c r="D68" s="51"/>
      <c r="E68" s="51"/>
      <c r="F68" s="51"/>
      <c r="G68" s="50"/>
      <c r="H68" s="50"/>
      <c r="I68" s="50"/>
    </row>
    <row r="69" spans="1:9" x14ac:dyDescent="0.25">
      <c r="A69" s="48" t="s">
        <v>295</v>
      </c>
      <c r="B69" s="71"/>
      <c r="C69" s="71"/>
      <c r="D69" s="51">
        <v>0</v>
      </c>
      <c r="E69" s="51">
        <v>0</v>
      </c>
      <c r="F69" s="51">
        <v>0</v>
      </c>
      <c r="G69" s="144">
        <v>0</v>
      </c>
      <c r="H69" s="144">
        <v>0</v>
      </c>
      <c r="I69" s="144">
        <v>0</v>
      </c>
    </row>
    <row r="70" spans="1:9" x14ac:dyDescent="0.25">
      <c r="A70" s="57"/>
      <c r="B70" s="61"/>
      <c r="C70" s="63"/>
      <c r="D70" s="51"/>
      <c r="E70" s="51"/>
      <c r="F70" s="51"/>
      <c r="G70" s="50"/>
      <c r="H70" s="50"/>
      <c r="I70" s="50"/>
    </row>
    <row r="71" spans="1:9" x14ac:dyDescent="0.25">
      <c r="A71" s="48" t="s">
        <v>296</v>
      </c>
      <c r="B71" s="71"/>
      <c r="C71" s="71"/>
      <c r="D71" s="56"/>
      <c r="E71" s="56"/>
      <c r="F71" s="56"/>
      <c r="G71" s="55"/>
      <c r="H71" s="55"/>
      <c r="I71" s="55"/>
    </row>
    <row r="72" spans="1:9" x14ac:dyDescent="0.25">
      <c r="A72" s="61" t="s">
        <v>297</v>
      </c>
      <c r="C72" s="63"/>
      <c r="D72" s="56"/>
      <c r="E72" s="56"/>
      <c r="F72" s="56"/>
      <c r="G72" s="55"/>
      <c r="H72" s="55"/>
      <c r="I72" s="55"/>
    </row>
    <row r="73" spans="1:9" x14ac:dyDescent="0.25">
      <c r="A73" s="57"/>
      <c r="B73" s="61"/>
      <c r="C73" s="63"/>
      <c r="D73" s="56"/>
      <c r="E73" s="132"/>
      <c r="F73" s="56"/>
      <c r="G73" s="55"/>
      <c r="H73" s="55"/>
      <c r="I73" s="55"/>
    </row>
    <row r="74" spans="1:9" x14ac:dyDescent="0.25">
      <c r="A74" s="48" t="s">
        <v>298</v>
      </c>
      <c r="B74" s="71"/>
      <c r="C74" s="71"/>
      <c r="D74" s="56">
        <f>D43+D62</f>
        <v>20204832</v>
      </c>
      <c r="E74" s="132">
        <f>E43+E62</f>
        <v>620297.1</v>
      </c>
      <c r="F74" s="142">
        <f>F43+F62</f>
        <v>20825129.100000001</v>
      </c>
      <c r="G74" s="142">
        <f t="shared" ref="G74:I74" si="0">G43+G62</f>
        <v>9091884.0999999996</v>
      </c>
      <c r="H74" s="132">
        <f t="shared" si="0"/>
        <v>9091884.0999999996</v>
      </c>
      <c r="I74" s="132">
        <f t="shared" si="0"/>
        <v>-11112947.9</v>
      </c>
    </row>
    <row r="75" spans="1:9" x14ac:dyDescent="0.25">
      <c r="A75" s="57"/>
      <c r="B75" s="61"/>
      <c r="C75" s="63"/>
      <c r="D75" s="56"/>
      <c r="E75" s="56"/>
      <c r="F75" s="56"/>
      <c r="G75" s="55"/>
      <c r="H75" s="55"/>
      <c r="I75" s="55"/>
    </row>
    <row r="76" spans="1:9" x14ac:dyDescent="0.25">
      <c r="A76" s="73" t="s">
        <v>299</v>
      </c>
      <c r="B76" s="75"/>
      <c r="C76" s="26"/>
      <c r="D76" s="56"/>
      <c r="E76" s="56"/>
      <c r="F76" s="56"/>
      <c r="G76" s="55"/>
      <c r="H76" s="55"/>
      <c r="I76" s="55"/>
    </row>
    <row r="77" spans="1:9" ht="30" x14ac:dyDescent="0.25">
      <c r="A77" s="74" t="s">
        <v>300</v>
      </c>
      <c r="B77" s="76"/>
      <c r="C77" s="26"/>
      <c r="D77" s="56"/>
      <c r="E77" s="56"/>
      <c r="F77" s="56"/>
      <c r="G77" s="55"/>
      <c r="H77" s="55"/>
      <c r="I77" s="55"/>
    </row>
    <row r="78" spans="1:9" ht="30" x14ac:dyDescent="0.25">
      <c r="A78" s="74" t="s">
        <v>301</v>
      </c>
      <c r="B78" s="76"/>
      <c r="C78" s="26"/>
      <c r="D78" s="56"/>
      <c r="E78" s="56"/>
      <c r="F78" s="56"/>
      <c r="G78" s="55"/>
      <c r="H78" s="55"/>
      <c r="I78" s="55"/>
    </row>
    <row r="79" spans="1:9" x14ac:dyDescent="0.25">
      <c r="A79" s="73" t="s">
        <v>302</v>
      </c>
      <c r="B79" s="75"/>
      <c r="C79" s="26"/>
      <c r="D79" s="56"/>
      <c r="E79" s="56"/>
      <c r="F79" s="56"/>
      <c r="G79" s="55"/>
      <c r="H79" s="55"/>
      <c r="I79" s="55"/>
    </row>
    <row r="80" spans="1:9" ht="6" customHeight="1" thickBot="1" x14ac:dyDescent="0.3">
      <c r="A80" s="59"/>
      <c r="B80" s="271"/>
      <c r="C80" s="272"/>
      <c r="D80" s="69"/>
      <c r="E80" s="69"/>
      <c r="F80" s="69"/>
      <c r="G80" s="66"/>
      <c r="H80" s="66"/>
      <c r="I80" s="66"/>
    </row>
    <row r="86" spans="1:7" x14ac:dyDescent="0.25">
      <c r="A86" t="s">
        <v>564</v>
      </c>
      <c r="E86" s="161"/>
      <c r="F86" s="161"/>
      <c r="G86" s="161"/>
    </row>
    <row r="87" spans="1:7" x14ac:dyDescent="0.25">
      <c r="A87" t="s">
        <v>565</v>
      </c>
      <c r="E87" s="160" t="s">
        <v>577</v>
      </c>
      <c r="F87" s="160"/>
      <c r="G87" s="159"/>
    </row>
    <row r="88" spans="1:7" x14ac:dyDescent="0.25">
      <c r="A88" t="s">
        <v>566</v>
      </c>
      <c r="E88" s="270" t="s">
        <v>563</v>
      </c>
      <c r="F88" s="270"/>
      <c r="G88" s="270"/>
    </row>
  </sheetData>
  <mergeCells count="24">
    <mergeCell ref="E88:G88"/>
    <mergeCell ref="B80:C80"/>
    <mergeCell ref="F17:F18"/>
    <mergeCell ref="G17:G18"/>
    <mergeCell ref="H17:H18"/>
    <mergeCell ref="A1:I1"/>
    <mergeCell ref="A2:I2"/>
    <mergeCell ref="A3:I3"/>
    <mergeCell ref="A4:I4"/>
    <mergeCell ref="A5:C5"/>
    <mergeCell ref="D5:H5"/>
    <mergeCell ref="I5:I7"/>
    <mergeCell ref="A6:C6"/>
    <mergeCell ref="A7:C7"/>
    <mergeCell ref="D6:D7"/>
    <mergeCell ref="E6:E7"/>
    <mergeCell ref="F6:F7"/>
    <mergeCell ref="G6:G7"/>
    <mergeCell ref="H6:H7"/>
    <mergeCell ref="A8:C8"/>
    <mergeCell ref="I17:I18"/>
    <mergeCell ref="D17:D18"/>
    <mergeCell ref="E17:E18"/>
    <mergeCell ref="A9:C9"/>
  </mergeCells>
  <pageMargins left="0.51181102362204722" right="0.51181102362204722" top="0.55118110236220474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zoomScaleNormal="100" workbookViewId="0">
      <selection activeCell="A14" sqref="A14"/>
    </sheetView>
  </sheetViews>
  <sheetFormatPr baseColWidth="10" defaultRowHeight="15" x14ac:dyDescent="0.25"/>
  <cols>
    <col min="1" max="1" width="82.85546875" customWidth="1"/>
    <col min="2" max="2" width="0.140625" hidden="1" customWidth="1"/>
    <col min="3" max="3" width="15.140625" bestFit="1" customWidth="1"/>
    <col min="4" max="4" width="19.85546875" customWidth="1"/>
    <col min="5" max="7" width="15.140625" bestFit="1" customWidth="1"/>
    <col min="8" max="8" width="18.85546875" customWidth="1"/>
  </cols>
  <sheetData>
    <row r="1" spans="1:8" x14ac:dyDescent="0.25">
      <c r="A1" s="198" t="s">
        <v>562</v>
      </c>
      <c r="B1" s="199"/>
      <c r="C1" s="199"/>
      <c r="D1" s="199"/>
      <c r="E1" s="199"/>
      <c r="F1" s="199"/>
      <c r="G1" s="199"/>
      <c r="H1" s="277"/>
    </row>
    <row r="2" spans="1:8" x14ac:dyDescent="0.25">
      <c r="A2" s="234" t="s">
        <v>303</v>
      </c>
      <c r="B2" s="235"/>
      <c r="C2" s="235"/>
      <c r="D2" s="235"/>
      <c r="E2" s="235"/>
      <c r="F2" s="235"/>
      <c r="G2" s="235"/>
      <c r="H2" s="278"/>
    </row>
    <row r="3" spans="1:8" x14ac:dyDescent="0.25">
      <c r="A3" s="234" t="s">
        <v>304</v>
      </c>
      <c r="B3" s="235"/>
      <c r="C3" s="235"/>
      <c r="D3" s="235"/>
      <c r="E3" s="235"/>
      <c r="F3" s="235"/>
      <c r="G3" s="235"/>
      <c r="H3" s="278"/>
    </row>
    <row r="4" spans="1:8" x14ac:dyDescent="0.25">
      <c r="A4" s="234" t="s">
        <v>589</v>
      </c>
      <c r="B4" s="235"/>
      <c r="C4" s="235"/>
      <c r="D4" s="235"/>
      <c r="E4" s="235"/>
      <c r="F4" s="235"/>
      <c r="G4" s="235"/>
      <c r="H4" s="278"/>
    </row>
    <row r="5" spans="1:8" ht="15.75" thickBot="1" x14ac:dyDescent="0.3">
      <c r="A5" s="237" t="s">
        <v>1</v>
      </c>
      <c r="B5" s="238"/>
      <c r="C5" s="238"/>
      <c r="D5" s="238"/>
      <c r="E5" s="238"/>
      <c r="F5" s="238"/>
      <c r="G5" s="238"/>
      <c r="H5" s="279"/>
    </row>
    <row r="6" spans="1:8" ht="15.75" thickBot="1" x14ac:dyDescent="0.3">
      <c r="A6" s="198" t="s">
        <v>5</v>
      </c>
      <c r="B6" s="274"/>
      <c r="C6" s="276" t="s">
        <v>305</v>
      </c>
      <c r="D6" s="268"/>
      <c r="E6" s="268"/>
      <c r="F6" s="268"/>
      <c r="G6" s="269"/>
      <c r="H6" s="228" t="s">
        <v>306</v>
      </c>
    </row>
    <row r="7" spans="1:8" ht="30.75" thickBot="1" x14ac:dyDescent="0.3">
      <c r="A7" s="237"/>
      <c r="B7" s="275"/>
      <c r="C7" s="80" t="s">
        <v>190</v>
      </c>
      <c r="D7" s="24" t="s">
        <v>307</v>
      </c>
      <c r="E7" s="45" t="s">
        <v>308</v>
      </c>
      <c r="F7" s="45" t="s">
        <v>191</v>
      </c>
      <c r="G7" s="45" t="s">
        <v>193</v>
      </c>
      <c r="H7" s="230"/>
    </row>
    <row r="8" spans="1:8" x14ac:dyDescent="0.25">
      <c r="A8" s="263" t="s">
        <v>309</v>
      </c>
      <c r="B8" s="263"/>
      <c r="C8" s="146">
        <f>C9+C17+C27+C37</f>
        <v>20204832</v>
      </c>
      <c r="D8" s="146">
        <f t="shared" ref="D8:G8" si="0">D9+D17+D27</f>
        <v>620297.1</v>
      </c>
      <c r="E8" s="146">
        <f>E9+E17+E27+E37</f>
        <v>20825129.099999998</v>
      </c>
      <c r="F8" s="146">
        <f t="shared" si="0"/>
        <v>8553133.959999999</v>
      </c>
      <c r="G8" s="146">
        <f t="shared" si="0"/>
        <v>8553133.959999999</v>
      </c>
      <c r="H8" s="146">
        <f>H9+H17+H27+H37</f>
        <v>12271995.140000001</v>
      </c>
    </row>
    <row r="9" spans="1:8" s="150" customFormat="1" x14ac:dyDescent="0.25">
      <c r="A9" s="273" t="s">
        <v>310</v>
      </c>
      <c r="B9" s="273"/>
      <c r="C9" s="145">
        <f>C10+C12+C13+C14+C15+C16</f>
        <v>8625809</v>
      </c>
      <c r="D9" s="145">
        <f>SUM(D10:D16)</f>
        <v>0</v>
      </c>
      <c r="E9" s="145">
        <f>SUM(E10:E16)</f>
        <v>8625809</v>
      </c>
      <c r="F9" s="149">
        <f>SUM(F10:F16)</f>
        <v>3218004.32</v>
      </c>
      <c r="G9" s="149">
        <f>SUM(G10:G16)</f>
        <v>3218004.32</v>
      </c>
      <c r="H9" s="149">
        <f>SUM(H10:H16)</f>
        <v>5407804.6799999997</v>
      </c>
    </row>
    <row r="10" spans="1:8" x14ac:dyDescent="0.25">
      <c r="A10" s="62" t="s">
        <v>311</v>
      </c>
      <c r="B10" s="26"/>
      <c r="C10" s="81">
        <v>5776318</v>
      </c>
      <c r="D10" s="147"/>
      <c r="E10" s="151">
        <f>C10+D10</f>
        <v>5776318</v>
      </c>
      <c r="F10" s="147">
        <v>2270763.38</v>
      </c>
      <c r="G10" s="147">
        <v>2270763.38</v>
      </c>
      <c r="H10" s="148">
        <f>E10-F10</f>
        <v>3505554.62</v>
      </c>
    </row>
    <row r="11" spans="1:8" x14ac:dyDescent="0.25">
      <c r="A11" s="62" t="s">
        <v>312</v>
      </c>
      <c r="B11" s="26"/>
      <c r="C11" s="81"/>
      <c r="D11" s="147"/>
      <c r="E11" s="151">
        <f>C11+D11</f>
        <v>0</v>
      </c>
      <c r="F11" s="147"/>
      <c r="G11" s="147"/>
      <c r="H11" s="148">
        <f t="shared" ref="H11:H36" si="1">E11-F11</f>
        <v>0</v>
      </c>
    </row>
    <row r="12" spans="1:8" x14ac:dyDescent="0.25">
      <c r="A12" s="62" t="s">
        <v>313</v>
      </c>
      <c r="B12" s="26"/>
      <c r="C12" s="81">
        <v>1041400</v>
      </c>
      <c r="D12" s="147">
        <v>-40681.11</v>
      </c>
      <c r="E12" s="151">
        <f>C12+D12</f>
        <v>1000718.89</v>
      </c>
      <c r="F12" s="147">
        <v>172234.58</v>
      </c>
      <c r="G12" s="147">
        <v>172234.58</v>
      </c>
      <c r="H12" s="148">
        <f t="shared" si="1"/>
        <v>828484.31</v>
      </c>
    </row>
    <row r="13" spans="1:8" x14ac:dyDescent="0.25">
      <c r="A13" s="62" t="s">
        <v>314</v>
      </c>
      <c r="B13" s="26"/>
      <c r="C13" s="81">
        <v>1056528</v>
      </c>
      <c r="D13" s="147">
        <v>-63556.17</v>
      </c>
      <c r="E13" s="151">
        <f>C13+D13</f>
        <v>992971.83</v>
      </c>
      <c r="F13" s="147">
        <v>325523.26</v>
      </c>
      <c r="G13" s="147">
        <v>325523.26</v>
      </c>
      <c r="H13" s="148">
        <f t="shared" si="1"/>
        <v>667448.56999999995</v>
      </c>
    </row>
    <row r="14" spans="1:8" x14ac:dyDescent="0.25">
      <c r="A14" s="62" t="s">
        <v>315</v>
      </c>
      <c r="B14" s="26"/>
      <c r="C14" s="81">
        <v>511007</v>
      </c>
      <c r="D14" s="147">
        <v>130960.37</v>
      </c>
      <c r="E14" s="151">
        <f>C14+D14</f>
        <v>641967.37</v>
      </c>
      <c r="F14" s="147">
        <v>397730.37</v>
      </c>
      <c r="G14" s="147">
        <v>397730.37</v>
      </c>
      <c r="H14" s="148">
        <f t="shared" si="1"/>
        <v>244237</v>
      </c>
    </row>
    <row r="15" spans="1:8" x14ac:dyDescent="0.25">
      <c r="A15" s="62" t="s">
        <v>316</v>
      </c>
      <c r="B15" s="26"/>
      <c r="C15" s="81">
        <v>185556</v>
      </c>
      <c r="D15" s="147">
        <v>-46031.97</v>
      </c>
      <c r="E15" s="151">
        <f t="shared" ref="E15" si="2">C15+D15</f>
        <v>139524.03</v>
      </c>
      <c r="F15" s="147">
        <v>29449.48</v>
      </c>
      <c r="G15" s="147">
        <v>29449.48</v>
      </c>
      <c r="H15" s="148">
        <f t="shared" si="1"/>
        <v>110074.55</v>
      </c>
    </row>
    <row r="16" spans="1:8" x14ac:dyDescent="0.25">
      <c r="A16" s="62" t="s">
        <v>317</v>
      </c>
      <c r="B16" s="26"/>
      <c r="C16" s="81">
        <v>55000</v>
      </c>
      <c r="D16" s="147">
        <v>19308.88</v>
      </c>
      <c r="E16" s="151">
        <f>+C16+D16</f>
        <v>74308.88</v>
      </c>
      <c r="F16" s="147">
        <v>22303.25</v>
      </c>
      <c r="G16" s="147">
        <v>22303.25</v>
      </c>
      <c r="H16" s="148">
        <f t="shared" si="1"/>
        <v>52005.630000000005</v>
      </c>
    </row>
    <row r="17" spans="1:8" s="150" customFormat="1" x14ac:dyDescent="0.25">
      <c r="A17" s="273" t="s">
        <v>318</v>
      </c>
      <c r="B17" s="273"/>
      <c r="C17" s="145">
        <f>C18+C19+C20+C21+C23+C26</f>
        <v>7584154</v>
      </c>
      <c r="D17" s="149">
        <f>SUM(D18:D26)</f>
        <v>349409.31</v>
      </c>
      <c r="E17" s="149">
        <f>SUM(E18:E26)</f>
        <v>7933563.3099999996</v>
      </c>
      <c r="F17" s="149">
        <f>SUM(F18:F26)</f>
        <v>3682007.0799999996</v>
      </c>
      <c r="G17" s="149">
        <f>SUM(G18:G26)</f>
        <v>3682007.0799999996</v>
      </c>
      <c r="H17" s="149">
        <f t="shared" si="1"/>
        <v>4251556.2300000004</v>
      </c>
    </row>
    <row r="18" spans="1:8" x14ac:dyDescent="0.25">
      <c r="A18" s="58" t="s">
        <v>319</v>
      </c>
      <c r="C18" s="81">
        <v>193756</v>
      </c>
      <c r="D18" s="147">
        <v>-65336.24</v>
      </c>
      <c r="E18" s="151">
        <f t="shared" ref="E18:E26" si="3">C18+D18</f>
        <v>128419.76000000001</v>
      </c>
      <c r="F18" s="147">
        <v>27619.759999999998</v>
      </c>
      <c r="G18" s="147">
        <v>27619.759999999998</v>
      </c>
      <c r="H18" s="148">
        <f t="shared" si="1"/>
        <v>100800.00000000001</v>
      </c>
    </row>
    <row r="19" spans="1:8" x14ac:dyDescent="0.25">
      <c r="A19" s="62" t="s">
        <v>320</v>
      </c>
      <c r="B19" s="26"/>
      <c r="C19" s="81">
        <v>0</v>
      </c>
      <c r="D19" s="147"/>
      <c r="E19" s="151">
        <f t="shared" si="3"/>
        <v>0</v>
      </c>
      <c r="F19" s="147"/>
      <c r="G19" s="147"/>
      <c r="H19" s="148">
        <f t="shared" si="1"/>
        <v>0</v>
      </c>
    </row>
    <row r="20" spans="1:8" x14ac:dyDescent="0.25">
      <c r="A20" s="62" t="s">
        <v>321</v>
      </c>
      <c r="B20" s="26"/>
      <c r="C20" s="81">
        <v>7109204</v>
      </c>
      <c r="D20" s="147">
        <v>218082.8</v>
      </c>
      <c r="E20" s="151">
        <f t="shared" si="3"/>
        <v>7327286.7999999998</v>
      </c>
      <c r="F20" s="147">
        <v>3320802.57</v>
      </c>
      <c r="G20" s="147">
        <v>3320802.57</v>
      </c>
      <c r="H20" s="148">
        <f t="shared" si="1"/>
        <v>4006484.23</v>
      </c>
    </row>
    <row r="21" spans="1:8" x14ac:dyDescent="0.25">
      <c r="A21" s="62" t="s">
        <v>322</v>
      </c>
      <c r="B21" s="26"/>
      <c r="C21" s="81">
        <v>58989</v>
      </c>
      <c r="D21" s="147">
        <v>18222.560000000001</v>
      </c>
      <c r="E21" s="151">
        <f t="shared" si="3"/>
        <v>77211.56</v>
      </c>
      <c r="F21" s="147">
        <v>45711.56</v>
      </c>
      <c r="G21" s="147">
        <v>45711.56</v>
      </c>
      <c r="H21" s="148">
        <f t="shared" si="1"/>
        <v>31500</v>
      </c>
    </row>
    <row r="22" spans="1:8" x14ac:dyDescent="0.25">
      <c r="A22" s="62" t="s">
        <v>323</v>
      </c>
      <c r="B22" s="26"/>
      <c r="C22" s="81"/>
      <c r="D22" s="147"/>
      <c r="E22" s="151">
        <f t="shared" si="3"/>
        <v>0</v>
      </c>
      <c r="F22" s="147"/>
      <c r="G22" s="147"/>
      <c r="H22" s="148">
        <f t="shared" si="1"/>
        <v>0</v>
      </c>
    </row>
    <row r="23" spans="1:8" x14ac:dyDescent="0.25">
      <c r="A23" s="62" t="s">
        <v>324</v>
      </c>
      <c r="B23" s="26"/>
      <c r="C23" s="81">
        <v>191581</v>
      </c>
      <c r="D23" s="147">
        <v>145154.60999999999</v>
      </c>
      <c r="E23" s="151">
        <f t="shared" si="3"/>
        <v>336735.61</v>
      </c>
      <c r="F23" s="147">
        <v>242087.61</v>
      </c>
      <c r="G23" s="147">
        <v>242087.61</v>
      </c>
      <c r="H23" s="148">
        <f t="shared" si="1"/>
        <v>94648</v>
      </c>
    </row>
    <row r="24" spans="1:8" x14ac:dyDescent="0.25">
      <c r="A24" s="62" t="s">
        <v>325</v>
      </c>
      <c r="B24" s="26"/>
      <c r="C24" s="81"/>
      <c r="D24" s="147"/>
      <c r="E24" s="151">
        <f t="shared" si="3"/>
        <v>0</v>
      </c>
      <c r="F24" s="147"/>
      <c r="G24" s="147"/>
      <c r="H24" s="148">
        <f t="shared" si="1"/>
        <v>0</v>
      </c>
    </row>
    <row r="25" spans="1:8" x14ac:dyDescent="0.25">
      <c r="A25" s="62" t="s">
        <v>326</v>
      </c>
      <c r="B25" s="26"/>
      <c r="C25" s="81"/>
      <c r="D25" s="147"/>
      <c r="E25" s="151">
        <f t="shared" si="3"/>
        <v>0</v>
      </c>
      <c r="F25" s="147"/>
      <c r="G25" s="147"/>
      <c r="H25" s="148">
        <f t="shared" si="1"/>
        <v>0</v>
      </c>
    </row>
    <row r="26" spans="1:8" x14ac:dyDescent="0.25">
      <c r="A26" s="62" t="s">
        <v>327</v>
      </c>
      <c r="B26" s="26"/>
      <c r="C26" s="81">
        <v>30624</v>
      </c>
      <c r="D26" s="147">
        <v>33285.58</v>
      </c>
      <c r="E26" s="151">
        <f t="shared" si="3"/>
        <v>63909.58</v>
      </c>
      <c r="F26" s="147">
        <v>45785.58</v>
      </c>
      <c r="G26" s="147">
        <v>45785.58</v>
      </c>
      <c r="H26" s="148">
        <f t="shared" si="1"/>
        <v>18124</v>
      </c>
    </row>
    <row r="27" spans="1:8" s="150" customFormat="1" x14ac:dyDescent="0.25">
      <c r="A27" s="273" t="s">
        <v>328</v>
      </c>
      <c r="B27" s="273"/>
      <c r="C27" s="145">
        <f>C28+C29+C30+C31+C32+C33+C34+C35+C36</f>
        <v>3183814</v>
      </c>
      <c r="D27" s="149">
        <f>SUM(D28:D36)</f>
        <v>270887.78999999998</v>
      </c>
      <c r="E27" s="149">
        <f>SUM(E28:E36)</f>
        <v>3454701.79</v>
      </c>
      <c r="F27" s="149">
        <f>SUM(F28:F36)</f>
        <v>1653122.56</v>
      </c>
      <c r="G27" s="149">
        <f>SUM(G28:G36)</f>
        <v>1653122.56</v>
      </c>
      <c r="H27" s="149">
        <f t="shared" si="1"/>
        <v>1801579.23</v>
      </c>
    </row>
    <row r="28" spans="1:8" x14ac:dyDescent="0.25">
      <c r="A28" s="62" t="s">
        <v>329</v>
      </c>
      <c r="B28" s="26"/>
      <c r="C28" s="81">
        <v>412942</v>
      </c>
      <c r="D28" s="147">
        <v>-76557.5</v>
      </c>
      <c r="E28" s="151">
        <f t="shared" ref="E28:E36" si="4">C28+D28</f>
        <v>336384.5</v>
      </c>
      <c r="F28" s="147">
        <v>98668.5</v>
      </c>
      <c r="G28" s="147">
        <v>98668.5</v>
      </c>
      <c r="H28" s="148">
        <f t="shared" si="1"/>
        <v>237716</v>
      </c>
    </row>
    <row r="29" spans="1:8" x14ac:dyDescent="0.25">
      <c r="A29" s="62" t="s">
        <v>330</v>
      </c>
      <c r="B29" s="26"/>
      <c r="C29" s="81">
        <v>588294</v>
      </c>
      <c r="D29" s="147">
        <v>204629.19</v>
      </c>
      <c r="E29" s="151">
        <f t="shared" si="4"/>
        <v>792923.19</v>
      </c>
      <c r="F29" s="147">
        <v>458803.19</v>
      </c>
      <c r="G29" s="147">
        <v>458803.19</v>
      </c>
      <c r="H29" s="148">
        <f t="shared" si="1"/>
        <v>334119.99999999994</v>
      </c>
    </row>
    <row r="30" spans="1:8" x14ac:dyDescent="0.25">
      <c r="A30" s="62" t="s">
        <v>331</v>
      </c>
      <c r="B30" s="26"/>
      <c r="C30" s="81">
        <v>272197</v>
      </c>
      <c r="D30" s="147">
        <v>133941.29</v>
      </c>
      <c r="E30" s="151">
        <f t="shared" si="4"/>
        <v>406138.29000000004</v>
      </c>
      <c r="F30" s="147">
        <v>283867.06</v>
      </c>
      <c r="G30" s="147">
        <v>283867.06</v>
      </c>
      <c r="H30" s="148">
        <f t="shared" si="1"/>
        <v>122271.23000000004</v>
      </c>
    </row>
    <row r="31" spans="1:8" x14ac:dyDescent="0.25">
      <c r="A31" s="62" t="s">
        <v>332</v>
      </c>
      <c r="B31" s="26"/>
      <c r="C31" s="81">
        <v>614321</v>
      </c>
      <c r="D31" s="147">
        <v>-24320.92</v>
      </c>
      <c r="E31" s="151">
        <f t="shared" si="4"/>
        <v>590000.07999999996</v>
      </c>
      <c r="F31" s="147">
        <v>231913.08</v>
      </c>
      <c r="G31" s="147">
        <v>231913.08</v>
      </c>
      <c r="H31" s="148">
        <f t="shared" si="1"/>
        <v>358087</v>
      </c>
    </row>
    <row r="32" spans="1:8" x14ac:dyDescent="0.25">
      <c r="A32" s="62" t="s">
        <v>333</v>
      </c>
      <c r="B32" s="26"/>
      <c r="C32" s="81">
        <v>324142</v>
      </c>
      <c r="D32" s="147">
        <v>-89762.26</v>
      </c>
      <c r="E32" s="151">
        <f t="shared" si="4"/>
        <v>234379.74</v>
      </c>
      <c r="F32" s="147">
        <v>49737.74</v>
      </c>
      <c r="G32" s="147">
        <v>49737.74</v>
      </c>
      <c r="H32" s="148">
        <f t="shared" si="1"/>
        <v>184642</v>
      </c>
    </row>
    <row r="33" spans="1:8" x14ac:dyDescent="0.25">
      <c r="A33" s="62" t="s">
        <v>334</v>
      </c>
      <c r="B33" s="26"/>
      <c r="C33" s="81">
        <v>0</v>
      </c>
      <c r="D33" s="147"/>
      <c r="E33" s="151">
        <f t="shared" si="4"/>
        <v>0</v>
      </c>
      <c r="F33" s="147"/>
      <c r="G33" s="147"/>
      <c r="H33" s="148">
        <f t="shared" si="1"/>
        <v>0</v>
      </c>
    </row>
    <row r="34" spans="1:8" x14ac:dyDescent="0.25">
      <c r="A34" s="62" t="s">
        <v>335</v>
      </c>
      <c r="B34" s="26"/>
      <c r="C34" s="81">
        <v>88057</v>
      </c>
      <c r="D34" s="147">
        <v>131842.23999999999</v>
      </c>
      <c r="E34" s="151">
        <f t="shared" si="4"/>
        <v>219899.24</v>
      </c>
      <c r="F34" s="147">
        <v>170098.24</v>
      </c>
      <c r="G34" s="147">
        <v>170098.24</v>
      </c>
      <c r="H34" s="148">
        <f t="shared" si="1"/>
        <v>49801</v>
      </c>
    </row>
    <row r="35" spans="1:8" x14ac:dyDescent="0.25">
      <c r="A35" s="62" t="s">
        <v>336</v>
      </c>
      <c r="B35" s="26"/>
      <c r="C35" s="81">
        <v>551746</v>
      </c>
      <c r="D35" s="147">
        <v>26548.29</v>
      </c>
      <c r="E35" s="151">
        <f t="shared" si="4"/>
        <v>578294.29</v>
      </c>
      <c r="F35" s="147">
        <v>256728.29</v>
      </c>
      <c r="G35" s="147">
        <v>256728.29</v>
      </c>
      <c r="H35" s="148">
        <f t="shared" si="1"/>
        <v>321566</v>
      </c>
    </row>
    <row r="36" spans="1:8" x14ac:dyDescent="0.25">
      <c r="A36" s="62" t="s">
        <v>337</v>
      </c>
      <c r="B36" s="26"/>
      <c r="C36" s="81">
        <v>332115</v>
      </c>
      <c r="D36" s="147">
        <v>-35432.54</v>
      </c>
      <c r="E36" s="151">
        <f t="shared" si="4"/>
        <v>296682.46000000002</v>
      </c>
      <c r="F36" s="147">
        <v>103306.46</v>
      </c>
      <c r="G36" s="147">
        <v>103306.46</v>
      </c>
      <c r="H36" s="148">
        <f t="shared" si="1"/>
        <v>193376</v>
      </c>
    </row>
    <row r="37" spans="1:8" x14ac:dyDescent="0.25">
      <c r="A37" s="280" t="s">
        <v>338</v>
      </c>
      <c r="B37" s="280"/>
      <c r="C37" s="145">
        <v>811055</v>
      </c>
      <c r="D37" s="181">
        <v>0</v>
      </c>
      <c r="E37" s="152">
        <f>C37+D37</f>
        <v>811055</v>
      </c>
      <c r="F37" s="56">
        <v>0</v>
      </c>
      <c r="G37" s="56">
        <v>0</v>
      </c>
      <c r="H37" s="152">
        <f>E37+F37+G37</f>
        <v>811055</v>
      </c>
    </row>
    <row r="38" spans="1:8" x14ac:dyDescent="0.25">
      <c r="A38" s="62" t="s">
        <v>339</v>
      </c>
      <c r="B38" s="26"/>
      <c r="C38" s="81"/>
      <c r="D38" s="56"/>
      <c r="E38" s="56"/>
      <c r="F38" s="56"/>
      <c r="G38" s="56"/>
      <c r="H38" s="56"/>
    </row>
    <row r="39" spans="1:8" x14ac:dyDescent="0.25">
      <c r="A39" s="62" t="s">
        <v>340</v>
      </c>
      <c r="B39" s="26"/>
      <c r="C39" s="81"/>
      <c r="D39" s="56"/>
      <c r="E39" s="56"/>
      <c r="F39" s="56"/>
      <c r="G39" s="56"/>
      <c r="H39" s="56"/>
    </row>
    <row r="40" spans="1:8" x14ac:dyDescent="0.25">
      <c r="A40" s="62" t="s">
        <v>341</v>
      </c>
      <c r="B40" s="26"/>
      <c r="C40" s="81">
        <v>811055</v>
      </c>
      <c r="D40" s="56">
        <v>0</v>
      </c>
      <c r="E40" s="56">
        <f>C40+D40</f>
        <v>811055</v>
      </c>
      <c r="F40" s="56">
        <v>0</v>
      </c>
      <c r="G40" s="56">
        <v>0</v>
      </c>
      <c r="H40" s="56">
        <f>E40+F40+G40</f>
        <v>811055</v>
      </c>
    </row>
    <row r="41" spans="1:8" x14ac:dyDescent="0.25">
      <c r="A41" s="62" t="s">
        <v>342</v>
      </c>
      <c r="B41" s="26"/>
      <c r="C41" s="56"/>
      <c r="D41" s="56"/>
      <c r="E41" s="56"/>
      <c r="F41" s="56"/>
      <c r="G41" s="56"/>
      <c r="H41" s="56"/>
    </row>
    <row r="42" spans="1:8" x14ac:dyDescent="0.25">
      <c r="A42" s="62" t="s">
        <v>343</v>
      </c>
      <c r="B42" s="26"/>
      <c r="C42" s="56"/>
      <c r="D42" s="56"/>
      <c r="E42" s="56"/>
      <c r="F42" s="56"/>
      <c r="G42" s="56"/>
      <c r="H42" s="56"/>
    </row>
    <row r="43" spans="1:8" x14ac:dyDescent="0.25">
      <c r="A43" s="62" t="s">
        <v>344</v>
      </c>
      <c r="B43" s="26"/>
      <c r="C43" s="56"/>
      <c r="D43" s="56"/>
      <c r="E43" s="56"/>
      <c r="F43" s="56"/>
      <c r="G43" s="56"/>
      <c r="H43" s="56"/>
    </row>
    <row r="44" spans="1:8" x14ac:dyDescent="0.25">
      <c r="A44" s="62" t="s">
        <v>345</v>
      </c>
      <c r="B44" s="26"/>
      <c r="C44" s="56"/>
      <c r="D44" s="56"/>
      <c r="E44" s="56"/>
      <c r="F44" s="56"/>
      <c r="G44" s="56"/>
      <c r="H44" s="56"/>
    </row>
    <row r="45" spans="1:8" x14ac:dyDescent="0.25">
      <c r="A45" s="62" t="s">
        <v>346</v>
      </c>
      <c r="B45" s="26"/>
      <c r="C45" s="56"/>
      <c r="D45" s="56"/>
      <c r="E45" s="56"/>
      <c r="F45" s="56"/>
      <c r="G45" s="56"/>
      <c r="H45" s="56"/>
    </row>
    <row r="46" spans="1:8" x14ac:dyDescent="0.25">
      <c r="A46" s="62" t="s">
        <v>347</v>
      </c>
      <c r="B46" s="26"/>
      <c r="C46" s="56"/>
      <c r="D46" s="56"/>
      <c r="E46" s="56"/>
      <c r="F46" s="56"/>
      <c r="G46" s="56"/>
      <c r="H46" s="56"/>
    </row>
    <row r="47" spans="1:8" x14ac:dyDescent="0.25">
      <c r="A47" s="280" t="s">
        <v>348</v>
      </c>
      <c r="B47" s="280"/>
      <c r="C47" s="56"/>
      <c r="D47" s="56"/>
      <c r="E47" s="56"/>
      <c r="F47" s="56"/>
      <c r="G47" s="56"/>
      <c r="H47" s="56"/>
    </row>
    <row r="48" spans="1:8" x14ac:dyDescent="0.25">
      <c r="A48" s="62" t="s">
        <v>349</v>
      </c>
      <c r="B48" s="26"/>
      <c r="C48" s="56"/>
      <c r="D48" s="56"/>
      <c r="E48" s="56"/>
      <c r="F48" s="56"/>
      <c r="G48" s="56"/>
      <c r="H48" s="56"/>
    </row>
    <row r="49" spans="1:8" x14ac:dyDescent="0.25">
      <c r="A49" s="62" t="s">
        <v>350</v>
      </c>
      <c r="B49" s="26"/>
      <c r="C49" s="56"/>
      <c r="D49" s="56"/>
      <c r="E49" s="56"/>
      <c r="F49" s="56"/>
      <c r="G49" s="56"/>
      <c r="H49" s="56"/>
    </row>
    <row r="50" spans="1:8" x14ac:dyDescent="0.25">
      <c r="A50" s="62" t="s">
        <v>351</v>
      </c>
      <c r="B50" s="26"/>
      <c r="C50" s="56"/>
      <c r="D50" s="56"/>
      <c r="E50" s="56"/>
      <c r="F50" s="56"/>
      <c r="G50" s="56"/>
      <c r="H50" s="56"/>
    </row>
    <row r="51" spans="1:8" x14ac:dyDescent="0.25">
      <c r="A51" s="62" t="s">
        <v>352</v>
      </c>
      <c r="B51" s="26"/>
      <c r="C51" s="56"/>
      <c r="D51" s="56"/>
      <c r="E51" s="56"/>
      <c r="F51" s="56"/>
      <c r="G51" s="56"/>
      <c r="H51" s="56"/>
    </row>
    <row r="52" spans="1:8" x14ac:dyDescent="0.25">
      <c r="A52" s="62" t="s">
        <v>353</v>
      </c>
      <c r="B52" s="26"/>
      <c r="C52" s="56"/>
      <c r="D52" s="56"/>
      <c r="E52" s="56"/>
      <c r="F52" s="56"/>
      <c r="G52" s="56"/>
      <c r="H52" s="56"/>
    </row>
    <row r="53" spans="1:8" x14ac:dyDescent="0.25">
      <c r="A53" s="62" t="s">
        <v>354</v>
      </c>
      <c r="B53" s="26"/>
      <c r="C53" s="56"/>
      <c r="D53" s="56"/>
      <c r="E53" s="56"/>
      <c r="F53" s="56"/>
      <c r="G53" s="56"/>
      <c r="H53" s="56"/>
    </row>
    <row r="54" spans="1:8" x14ac:dyDescent="0.25">
      <c r="A54" s="62" t="s">
        <v>355</v>
      </c>
      <c r="B54" s="26"/>
      <c r="C54" s="56"/>
      <c r="D54" s="56"/>
      <c r="E54" s="56"/>
      <c r="F54" s="56"/>
      <c r="G54" s="56"/>
      <c r="H54" s="56"/>
    </row>
    <row r="55" spans="1:8" x14ac:dyDescent="0.25">
      <c r="A55" s="62" t="s">
        <v>356</v>
      </c>
      <c r="B55" s="26"/>
      <c r="C55" s="56"/>
      <c r="D55" s="56"/>
      <c r="E55" s="56"/>
      <c r="F55" s="56"/>
      <c r="G55" s="56"/>
      <c r="H55" s="56"/>
    </row>
    <row r="56" spans="1:8" x14ac:dyDescent="0.25">
      <c r="A56" s="62" t="s">
        <v>357</v>
      </c>
      <c r="B56" s="26"/>
      <c r="C56" s="56"/>
      <c r="D56" s="56"/>
      <c r="E56" s="56"/>
      <c r="F56" s="56"/>
      <c r="G56" s="56"/>
      <c r="H56" s="56"/>
    </row>
    <row r="57" spans="1:8" x14ac:dyDescent="0.25">
      <c r="A57" s="280" t="s">
        <v>358</v>
      </c>
      <c r="B57" s="280"/>
      <c r="C57" s="56"/>
      <c r="D57" s="56"/>
      <c r="E57" s="56"/>
      <c r="F57" s="56"/>
      <c r="G57" s="56"/>
      <c r="H57" s="56"/>
    </row>
    <row r="58" spans="1:8" x14ac:dyDescent="0.25">
      <c r="A58" s="62" t="s">
        <v>359</v>
      </c>
      <c r="B58" s="26"/>
      <c r="C58" s="56"/>
      <c r="D58" s="56"/>
      <c r="E58" s="56"/>
      <c r="F58" s="56"/>
      <c r="G58" s="56"/>
      <c r="H58" s="56"/>
    </row>
    <row r="59" spans="1:8" x14ac:dyDescent="0.25">
      <c r="A59" s="62" t="s">
        <v>360</v>
      </c>
      <c r="B59" s="26"/>
      <c r="C59" s="56"/>
      <c r="D59" s="56"/>
      <c r="E59" s="56"/>
      <c r="F59" s="56"/>
      <c r="G59" s="56"/>
      <c r="H59" s="56"/>
    </row>
    <row r="60" spans="1:8" x14ac:dyDescent="0.25">
      <c r="A60" s="62" t="s">
        <v>361</v>
      </c>
      <c r="B60" s="26"/>
      <c r="C60" s="56"/>
      <c r="D60" s="56"/>
      <c r="E60" s="56"/>
      <c r="F60" s="56"/>
      <c r="G60" s="56"/>
      <c r="H60" s="56"/>
    </row>
    <row r="61" spans="1:8" x14ac:dyDescent="0.25">
      <c r="A61" s="280" t="s">
        <v>362</v>
      </c>
      <c r="B61" s="280"/>
      <c r="C61" s="56"/>
      <c r="D61" s="56"/>
      <c r="E61" s="56"/>
      <c r="F61" s="56"/>
      <c r="G61" s="56"/>
      <c r="H61" s="56"/>
    </row>
    <row r="62" spans="1:8" x14ac:dyDescent="0.25">
      <c r="A62" s="62" t="s">
        <v>363</v>
      </c>
      <c r="B62" s="26"/>
      <c r="C62" s="56"/>
      <c r="D62" s="56"/>
      <c r="E62" s="56"/>
      <c r="F62" s="56"/>
      <c r="G62" s="56"/>
      <c r="H62" s="56"/>
    </row>
    <row r="63" spans="1:8" x14ac:dyDescent="0.25">
      <c r="A63" s="62" t="s">
        <v>364</v>
      </c>
      <c r="B63" s="26"/>
      <c r="C63" s="56"/>
      <c r="D63" s="56"/>
      <c r="E63" s="56"/>
      <c r="F63" s="56"/>
      <c r="G63" s="56"/>
      <c r="H63" s="56"/>
    </row>
    <row r="64" spans="1:8" x14ac:dyDescent="0.25">
      <c r="A64" s="62" t="s">
        <v>365</v>
      </c>
      <c r="B64" s="26"/>
      <c r="C64" s="56"/>
      <c r="D64" s="56"/>
      <c r="E64" s="56"/>
      <c r="F64" s="56"/>
      <c r="G64" s="56"/>
      <c r="H64" s="56"/>
    </row>
    <row r="65" spans="1:8" x14ac:dyDescent="0.25">
      <c r="A65" s="62" t="s">
        <v>366</v>
      </c>
      <c r="B65" s="26"/>
      <c r="C65" s="56"/>
      <c r="D65" s="56"/>
      <c r="E65" s="56"/>
      <c r="F65" s="56"/>
      <c r="G65" s="56"/>
      <c r="H65" s="56"/>
    </row>
    <row r="66" spans="1:8" x14ac:dyDescent="0.25">
      <c r="A66" s="62" t="s">
        <v>367</v>
      </c>
      <c r="B66" s="26"/>
      <c r="C66" s="56"/>
      <c r="D66" s="56"/>
      <c r="E66" s="56"/>
      <c r="F66" s="56"/>
      <c r="G66" s="56"/>
      <c r="H66" s="56"/>
    </row>
    <row r="67" spans="1:8" x14ac:dyDescent="0.25">
      <c r="A67" s="62" t="s">
        <v>368</v>
      </c>
      <c r="B67" s="26"/>
      <c r="C67" s="56"/>
      <c r="D67" s="56"/>
      <c r="E67" s="56"/>
      <c r="F67" s="56"/>
      <c r="G67" s="56"/>
      <c r="H67" s="56"/>
    </row>
    <row r="68" spans="1:8" x14ac:dyDescent="0.25">
      <c r="A68" s="62" t="s">
        <v>369</v>
      </c>
      <c r="B68" s="26"/>
      <c r="C68" s="56"/>
      <c r="D68" s="56"/>
      <c r="E68" s="56"/>
      <c r="F68" s="56"/>
      <c r="G68" s="56"/>
      <c r="H68" s="56"/>
    </row>
    <row r="69" spans="1:8" x14ac:dyDescent="0.25">
      <c r="A69" s="62" t="s">
        <v>370</v>
      </c>
      <c r="B69" s="26"/>
      <c r="C69" s="56"/>
      <c r="D69" s="56"/>
      <c r="E69" s="56"/>
      <c r="F69" s="56"/>
      <c r="G69" s="56"/>
      <c r="H69" s="56"/>
    </row>
    <row r="70" spans="1:8" x14ac:dyDescent="0.25">
      <c r="A70" s="280" t="s">
        <v>371</v>
      </c>
      <c r="B70" s="280"/>
      <c r="C70" s="56"/>
      <c r="D70" s="56"/>
      <c r="E70" s="56"/>
      <c r="F70" s="56"/>
      <c r="G70" s="56"/>
      <c r="H70" s="56"/>
    </row>
    <row r="71" spans="1:8" x14ac:dyDescent="0.25">
      <c r="A71" s="62" t="s">
        <v>372</v>
      </c>
      <c r="B71" s="26"/>
      <c r="C71" s="56"/>
      <c r="D71" s="56"/>
      <c r="E71" s="56"/>
      <c r="F71" s="56"/>
      <c r="G71" s="56"/>
      <c r="H71" s="56"/>
    </row>
    <row r="72" spans="1:8" x14ac:dyDescent="0.25">
      <c r="A72" s="62" t="s">
        <v>373</v>
      </c>
      <c r="B72" s="26"/>
      <c r="C72" s="56"/>
      <c r="D72" s="56"/>
      <c r="E72" s="56"/>
      <c r="F72" s="56"/>
      <c r="G72" s="56"/>
      <c r="H72" s="56"/>
    </row>
    <row r="73" spans="1:8" x14ac:dyDescent="0.25">
      <c r="A73" s="62" t="s">
        <v>374</v>
      </c>
      <c r="B73" s="26"/>
      <c r="C73" s="56"/>
      <c r="D73" s="56"/>
      <c r="E73" s="56"/>
      <c r="F73" s="56"/>
      <c r="G73" s="56"/>
      <c r="H73" s="56"/>
    </row>
    <row r="74" spans="1:8" x14ac:dyDescent="0.25">
      <c r="A74" s="280" t="s">
        <v>375</v>
      </c>
      <c r="B74" s="280"/>
      <c r="C74" s="56"/>
      <c r="D74" s="56"/>
      <c r="E74" s="56"/>
      <c r="F74" s="56"/>
      <c r="G74" s="56"/>
      <c r="H74" s="56"/>
    </row>
    <row r="75" spans="1:8" x14ac:dyDescent="0.25">
      <c r="A75" s="62" t="s">
        <v>376</v>
      </c>
      <c r="B75" s="26"/>
      <c r="C75" s="56"/>
      <c r="D75" s="56"/>
      <c r="E75" s="56"/>
      <c r="F75" s="56"/>
      <c r="G75" s="56"/>
      <c r="H75" s="56"/>
    </row>
    <row r="76" spans="1:8" x14ac:dyDescent="0.25">
      <c r="A76" s="62" t="s">
        <v>377</v>
      </c>
      <c r="B76" s="26"/>
      <c r="C76" s="56"/>
      <c r="D76" s="56"/>
      <c r="E76" s="56"/>
      <c r="F76" s="56"/>
      <c r="G76" s="56"/>
      <c r="H76" s="56"/>
    </row>
    <row r="77" spans="1:8" x14ac:dyDescent="0.25">
      <c r="A77" s="62" t="s">
        <v>378</v>
      </c>
      <c r="B77" s="26"/>
      <c r="C77" s="56"/>
      <c r="D77" s="56"/>
      <c r="E77" s="56"/>
      <c r="F77" s="56"/>
      <c r="G77" s="56"/>
      <c r="H77" s="56"/>
    </row>
    <row r="78" spans="1:8" x14ac:dyDescent="0.25">
      <c r="A78" s="62" t="s">
        <v>379</v>
      </c>
      <c r="B78" s="26"/>
      <c r="C78" s="56"/>
      <c r="D78" s="56"/>
      <c r="E78" s="56"/>
      <c r="F78" s="56"/>
      <c r="G78" s="56"/>
      <c r="H78" s="56"/>
    </row>
    <row r="79" spans="1:8" x14ac:dyDescent="0.25">
      <c r="A79" s="62" t="s">
        <v>380</v>
      </c>
      <c r="B79" s="26"/>
      <c r="C79" s="56"/>
      <c r="D79" s="56"/>
      <c r="E79" s="56"/>
      <c r="F79" s="56"/>
      <c r="G79" s="56"/>
      <c r="H79" s="56"/>
    </row>
    <row r="80" spans="1:8" x14ac:dyDescent="0.25">
      <c r="A80" s="62" t="s">
        <v>381</v>
      </c>
      <c r="B80" s="26"/>
      <c r="C80" s="56"/>
      <c r="D80" s="56"/>
      <c r="E80" s="56"/>
      <c r="F80" s="56"/>
      <c r="G80" s="56"/>
      <c r="H80" s="56"/>
    </row>
    <row r="81" spans="1:8" x14ac:dyDescent="0.25">
      <c r="A81" s="62" t="s">
        <v>382</v>
      </c>
      <c r="B81" s="26"/>
      <c r="C81" s="56"/>
      <c r="D81" s="56"/>
      <c r="E81" s="56"/>
      <c r="F81" s="56"/>
      <c r="G81" s="56"/>
      <c r="H81" s="56"/>
    </row>
    <row r="82" spans="1:8" ht="15.75" thickBot="1" x14ac:dyDescent="0.3">
      <c r="A82" s="271"/>
      <c r="B82" s="271"/>
      <c r="C82" s="78"/>
      <c r="D82" s="78"/>
      <c r="E82" s="78"/>
      <c r="F82" s="78"/>
      <c r="G82" s="78"/>
      <c r="H82" s="78"/>
    </row>
    <row r="83" spans="1:8" x14ac:dyDescent="0.25">
      <c r="A83" s="263" t="s">
        <v>383</v>
      </c>
      <c r="B83" s="263"/>
      <c r="C83" s="77">
        <v>0</v>
      </c>
      <c r="D83" s="77">
        <v>0</v>
      </c>
      <c r="E83" s="77">
        <v>0</v>
      </c>
      <c r="F83" s="77">
        <v>0</v>
      </c>
      <c r="G83" s="77">
        <v>0</v>
      </c>
      <c r="H83" s="77"/>
    </row>
    <row r="84" spans="1:8" x14ac:dyDescent="0.25">
      <c r="A84" s="280" t="s">
        <v>310</v>
      </c>
      <c r="B84" s="280"/>
      <c r="C84" s="56"/>
      <c r="D84" s="56"/>
      <c r="E84" s="56"/>
      <c r="F84" s="56"/>
      <c r="G84" s="56"/>
      <c r="H84" s="56"/>
    </row>
    <row r="85" spans="1:8" x14ac:dyDescent="0.25">
      <c r="A85" s="62" t="s">
        <v>311</v>
      </c>
      <c r="B85" s="26"/>
      <c r="C85" s="56"/>
      <c r="D85" s="56"/>
      <c r="E85" s="56"/>
      <c r="F85" s="56"/>
      <c r="G85" s="56"/>
      <c r="H85" s="56"/>
    </row>
    <row r="86" spans="1:8" x14ac:dyDescent="0.25">
      <c r="A86" s="62" t="s">
        <v>312</v>
      </c>
      <c r="B86" s="26"/>
      <c r="C86" s="56"/>
      <c r="D86" s="56"/>
      <c r="E86" s="56"/>
      <c r="F86" s="56"/>
      <c r="G86" s="56"/>
      <c r="H86" s="56"/>
    </row>
    <row r="87" spans="1:8" x14ac:dyDescent="0.25">
      <c r="A87" s="62" t="s">
        <v>313</v>
      </c>
      <c r="B87" s="26"/>
      <c r="C87" s="56"/>
      <c r="D87" s="56"/>
      <c r="E87" s="56"/>
      <c r="F87" s="56"/>
      <c r="G87" s="56"/>
      <c r="H87" s="56"/>
    </row>
    <row r="88" spans="1:8" x14ac:dyDescent="0.25">
      <c r="A88" s="62" t="s">
        <v>314</v>
      </c>
      <c r="B88" s="26"/>
      <c r="C88" s="56"/>
      <c r="D88" s="56"/>
      <c r="E88" s="56"/>
      <c r="F88" s="56"/>
      <c r="G88" s="56"/>
      <c r="H88" s="56"/>
    </row>
    <row r="89" spans="1:8" x14ac:dyDescent="0.25">
      <c r="A89" s="62" t="s">
        <v>315</v>
      </c>
      <c r="B89" s="26"/>
      <c r="C89" s="56"/>
      <c r="D89" s="56"/>
      <c r="E89" s="56"/>
      <c r="F89" s="56"/>
      <c r="G89" s="56"/>
      <c r="H89" s="56"/>
    </row>
    <row r="90" spans="1:8" x14ac:dyDescent="0.25">
      <c r="A90" s="62" t="s">
        <v>316</v>
      </c>
      <c r="B90" s="26"/>
      <c r="C90" s="56"/>
      <c r="D90" s="56"/>
      <c r="E90" s="56"/>
      <c r="F90" s="56"/>
      <c r="G90" s="56"/>
      <c r="H90" s="56"/>
    </row>
    <row r="91" spans="1:8" x14ac:dyDescent="0.25">
      <c r="A91" s="62" t="s">
        <v>317</v>
      </c>
      <c r="B91" s="26"/>
      <c r="C91" s="56"/>
      <c r="D91" s="56"/>
      <c r="E91" s="56"/>
      <c r="F91" s="56"/>
      <c r="G91" s="56"/>
      <c r="H91" s="56"/>
    </row>
    <row r="92" spans="1:8" x14ac:dyDescent="0.25">
      <c r="A92" s="280" t="s">
        <v>318</v>
      </c>
      <c r="B92" s="280"/>
      <c r="C92" s="56"/>
      <c r="D92" s="56"/>
      <c r="E92" s="56"/>
      <c r="F92" s="56"/>
      <c r="G92" s="56"/>
      <c r="H92" s="56"/>
    </row>
    <row r="93" spans="1:8" x14ac:dyDescent="0.25">
      <c r="A93" s="62" t="s">
        <v>319</v>
      </c>
      <c r="B93" s="26"/>
      <c r="C93" s="56"/>
      <c r="D93" s="56"/>
      <c r="E93" s="56"/>
      <c r="F93" s="56"/>
      <c r="G93" s="56"/>
      <c r="H93" s="56"/>
    </row>
    <row r="94" spans="1:8" x14ac:dyDescent="0.25">
      <c r="A94" s="62" t="s">
        <v>320</v>
      </c>
      <c r="B94" s="26"/>
      <c r="C94" s="56"/>
      <c r="D94" s="56"/>
      <c r="E94" s="56"/>
      <c r="F94" s="56"/>
      <c r="G94" s="56"/>
      <c r="H94" s="56"/>
    </row>
    <row r="95" spans="1:8" x14ac:dyDescent="0.25">
      <c r="A95" s="62" t="s">
        <v>321</v>
      </c>
      <c r="B95" s="26"/>
      <c r="C95" s="56"/>
      <c r="D95" s="56"/>
      <c r="E95" s="56"/>
      <c r="F95" s="56"/>
      <c r="G95" s="56"/>
      <c r="H95" s="56"/>
    </row>
    <row r="96" spans="1:8" x14ac:dyDescent="0.25">
      <c r="A96" s="62" t="s">
        <v>322</v>
      </c>
      <c r="B96" s="26"/>
      <c r="C96" s="56"/>
      <c r="D96" s="56"/>
      <c r="E96" s="56"/>
      <c r="F96" s="56"/>
      <c r="G96" s="56"/>
      <c r="H96" s="56"/>
    </row>
    <row r="97" spans="1:8" x14ac:dyDescent="0.25">
      <c r="A97" s="62" t="s">
        <v>323</v>
      </c>
      <c r="B97" s="26"/>
      <c r="C97" s="56"/>
      <c r="D97" s="56"/>
      <c r="E97" s="56"/>
      <c r="F97" s="56"/>
      <c r="G97" s="56"/>
      <c r="H97" s="56"/>
    </row>
    <row r="98" spans="1:8" x14ac:dyDescent="0.25">
      <c r="A98" s="62" t="s">
        <v>324</v>
      </c>
      <c r="B98" s="26"/>
      <c r="C98" s="56"/>
      <c r="D98" s="56"/>
      <c r="E98" s="56"/>
      <c r="F98" s="56"/>
      <c r="G98" s="56"/>
      <c r="H98" s="56"/>
    </row>
    <row r="99" spans="1:8" x14ac:dyDescent="0.25">
      <c r="A99" s="62" t="s">
        <v>325</v>
      </c>
      <c r="B99" s="26"/>
      <c r="C99" s="56"/>
      <c r="D99" s="56"/>
      <c r="E99" s="56"/>
      <c r="F99" s="56"/>
      <c r="G99" s="56"/>
      <c r="H99" s="56"/>
    </row>
    <row r="100" spans="1:8" x14ac:dyDescent="0.25">
      <c r="A100" s="62" t="s">
        <v>326</v>
      </c>
      <c r="B100" s="26"/>
      <c r="C100" s="56"/>
      <c r="D100" s="56"/>
      <c r="E100" s="56"/>
      <c r="F100" s="56"/>
      <c r="G100" s="56"/>
      <c r="H100" s="56"/>
    </row>
    <row r="101" spans="1:8" x14ac:dyDescent="0.25">
      <c r="A101" s="62" t="s">
        <v>327</v>
      </c>
      <c r="B101" s="26"/>
      <c r="C101" s="56"/>
      <c r="D101" s="56"/>
      <c r="E101" s="56"/>
      <c r="F101" s="56"/>
      <c r="G101" s="56"/>
      <c r="H101" s="56"/>
    </row>
    <row r="102" spans="1:8" x14ac:dyDescent="0.25">
      <c r="A102" s="280" t="s">
        <v>328</v>
      </c>
      <c r="B102" s="280"/>
      <c r="C102" s="56"/>
      <c r="D102" s="56"/>
      <c r="E102" s="56"/>
      <c r="F102" s="56"/>
      <c r="G102" s="56"/>
      <c r="H102" s="56"/>
    </row>
    <row r="103" spans="1:8" x14ac:dyDescent="0.25">
      <c r="A103" s="62" t="s">
        <v>329</v>
      </c>
      <c r="B103" s="26"/>
      <c r="C103" s="56"/>
      <c r="D103" s="56"/>
      <c r="E103" s="56"/>
      <c r="F103" s="56"/>
      <c r="G103" s="56"/>
      <c r="H103" s="56"/>
    </row>
    <row r="104" spans="1:8" x14ac:dyDescent="0.25">
      <c r="A104" s="62" t="s">
        <v>330</v>
      </c>
      <c r="B104" s="26"/>
      <c r="C104" s="56"/>
      <c r="D104" s="56"/>
      <c r="E104" s="56"/>
      <c r="F104" s="56"/>
      <c r="G104" s="56"/>
      <c r="H104" s="56"/>
    </row>
    <row r="105" spans="1:8" x14ac:dyDescent="0.25">
      <c r="A105" s="62" t="s">
        <v>331</v>
      </c>
      <c r="B105" s="26"/>
      <c r="C105" s="56"/>
      <c r="D105" s="56"/>
      <c r="E105" s="56"/>
      <c r="F105" s="56"/>
      <c r="G105" s="56"/>
      <c r="H105" s="56"/>
    </row>
    <row r="106" spans="1:8" x14ac:dyDescent="0.25">
      <c r="A106" s="62" t="s">
        <v>332</v>
      </c>
      <c r="B106" s="26"/>
      <c r="C106" s="56"/>
      <c r="D106" s="56"/>
      <c r="E106" s="56"/>
      <c r="F106" s="56"/>
      <c r="G106" s="56"/>
      <c r="H106" s="56"/>
    </row>
    <row r="107" spans="1:8" x14ac:dyDescent="0.25">
      <c r="A107" s="62" t="s">
        <v>333</v>
      </c>
      <c r="B107" s="26"/>
      <c r="C107" s="56"/>
      <c r="D107" s="56"/>
      <c r="E107" s="56"/>
      <c r="F107" s="56"/>
      <c r="G107" s="56"/>
      <c r="H107" s="56"/>
    </row>
    <row r="108" spans="1:8" x14ac:dyDescent="0.25">
      <c r="A108" s="62" t="s">
        <v>334</v>
      </c>
      <c r="B108" s="26"/>
      <c r="C108" s="56"/>
      <c r="D108" s="56"/>
      <c r="E108" s="56"/>
      <c r="F108" s="56"/>
      <c r="G108" s="56"/>
      <c r="H108" s="56"/>
    </row>
    <row r="109" spans="1:8" x14ac:dyDescent="0.25">
      <c r="A109" s="62" t="s">
        <v>335</v>
      </c>
      <c r="B109" s="26"/>
      <c r="C109" s="56"/>
      <c r="D109" s="56"/>
      <c r="E109" s="56"/>
      <c r="F109" s="56"/>
      <c r="G109" s="56"/>
      <c r="H109" s="56"/>
    </row>
    <row r="110" spans="1:8" x14ac:dyDescent="0.25">
      <c r="A110" s="62" t="s">
        <v>336</v>
      </c>
      <c r="B110" s="26"/>
      <c r="C110" s="56"/>
      <c r="D110" s="56"/>
      <c r="E110" s="56"/>
      <c r="F110" s="56"/>
      <c r="G110" s="56"/>
      <c r="H110" s="56"/>
    </row>
    <row r="111" spans="1:8" x14ac:dyDescent="0.25">
      <c r="A111" s="62" t="s">
        <v>337</v>
      </c>
      <c r="B111" s="26"/>
      <c r="C111" s="56"/>
      <c r="D111" s="56"/>
      <c r="E111" s="56"/>
      <c r="F111" s="56"/>
      <c r="G111" s="56"/>
      <c r="H111" s="56"/>
    </row>
    <row r="112" spans="1:8" x14ac:dyDescent="0.25">
      <c r="A112" s="280" t="s">
        <v>338</v>
      </c>
      <c r="B112" s="280"/>
      <c r="C112" s="56"/>
      <c r="D112" s="56"/>
      <c r="E112" s="56">
        <f>SUM(E113:E120)</f>
        <v>0</v>
      </c>
      <c r="F112" s="132">
        <f>SUM(F113:F120)</f>
        <v>0</v>
      </c>
      <c r="G112" s="132">
        <f>SUM(G113:G120)</f>
        <v>0</v>
      </c>
      <c r="H112" s="132">
        <f>SUM(H113:H120)</f>
        <v>0</v>
      </c>
    </row>
    <row r="113" spans="1:8" x14ac:dyDescent="0.25">
      <c r="A113" s="62" t="s">
        <v>339</v>
      </c>
      <c r="B113" s="26"/>
      <c r="C113" s="56"/>
      <c r="D113" s="56"/>
      <c r="E113" s="56"/>
      <c r="F113" s="56"/>
      <c r="G113" s="56"/>
      <c r="H113" s="56"/>
    </row>
    <row r="114" spans="1:8" x14ac:dyDescent="0.25">
      <c r="A114" s="62" t="s">
        <v>340</v>
      </c>
      <c r="B114" s="26"/>
      <c r="C114" s="56"/>
      <c r="D114" s="56"/>
      <c r="E114" s="56"/>
      <c r="F114" s="56"/>
      <c r="G114" s="56"/>
      <c r="H114" s="56"/>
    </row>
    <row r="115" spans="1:8" x14ac:dyDescent="0.25">
      <c r="A115" s="62" t="s">
        <v>341</v>
      </c>
      <c r="B115" s="26"/>
      <c r="C115" s="56"/>
      <c r="D115" s="56"/>
      <c r="E115" s="56">
        <v>0</v>
      </c>
      <c r="F115" s="56">
        <v>0</v>
      </c>
      <c r="G115" s="56">
        <v>0</v>
      </c>
      <c r="H115" s="56">
        <f>F115-G115</f>
        <v>0</v>
      </c>
    </row>
    <row r="116" spans="1:8" x14ac:dyDescent="0.25">
      <c r="A116" s="62" t="s">
        <v>342</v>
      </c>
      <c r="B116" s="26"/>
      <c r="C116" s="56"/>
      <c r="D116" s="56"/>
      <c r="E116" s="56"/>
      <c r="F116" s="56"/>
      <c r="G116" s="56"/>
      <c r="H116" s="56"/>
    </row>
    <row r="117" spans="1:8" x14ac:dyDescent="0.25">
      <c r="A117" s="62" t="s">
        <v>343</v>
      </c>
      <c r="B117" s="26"/>
      <c r="C117" s="56"/>
      <c r="D117" s="56"/>
      <c r="E117" s="56"/>
      <c r="F117" s="56"/>
      <c r="G117" s="56"/>
      <c r="H117" s="56"/>
    </row>
    <row r="118" spans="1:8" x14ac:dyDescent="0.25">
      <c r="A118" s="62" t="s">
        <v>344</v>
      </c>
      <c r="B118" s="26"/>
      <c r="C118" s="56"/>
      <c r="D118" s="56"/>
      <c r="E118" s="56"/>
      <c r="F118" s="56"/>
      <c r="G118" s="56"/>
      <c r="H118" s="56"/>
    </row>
    <row r="119" spans="1:8" x14ac:dyDescent="0.25">
      <c r="A119" s="62" t="s">
        <v>345</v>
      </c>
      <c r="B119" s="26"/>
      <c r="C119" s="56"/>
      <c r="D119" s="56"/>
      <c r="E119" s="56"/>
      <c r="F119" s="56"/>
      <c r="G119" s="56"/>
      <c r="H119" s="56"/>
    </row>
    <row r="120" spans="1:8" x14ac:dyDescent="0.25">
      <c r="A120" s="62" t="s">
        <v>346</v>
      </c>
      <c r="B120" s="26"/>
      <c r="C120" s="56"/>
      <c r="D120" s="56"/>
      <c r="E120" s="56"/>
      <c r="F120" s="56"/>
      <c r="G120" s="56"/>
      <c r="H120" s="56"/>
    </row>
    <row r="121" spans="1:8" x14ac:dyDescent="0.25">
      <c r="A121" s="62" t="s">
        <v>347</v>
      </c>
      <c r="B121" s="26"/>
      <c r="C121" s="56"/>
      <c r="D121" s="56"/>
      <c r="E121" s="56"/>
      <c r="F121" s="56"/>
      <c r="G121" s="56"/>
      <c r="H121" s="56"/>
    </row>
    <row r="122" spans="1:8" x14ac:dyDescent="0.25">
      <c r="A122" s="280" t="s">
        <v>348</v>
      </c>
      <c r="B122" s="280"/>
      <c r="C122" s="56"/>
      <c r="D122" s="56"/>
      <c r="E122" s="56"/>
      <c r="F122" s="56"/>
      <c r="G122" s="56"/>
      <c r="H122" s="56"/>
    </row>
    <row r="123" spans="1:8" x14ac:dyDescent="0.25">
      <c r="A123" s="62" t="s">
        <v>349</v>
      </c>
      <c r="B123" s="26"/>
      <c r="C123" s="56"/>
      <c r="D123" s="56"/>
      <c r="E123" s="56"/>
      <c r="F123" s="56"/>
      <c r="G123" s="56"/>
      <c r="H123" s="56"/>
    </row>
    <row r="124" spans="1:8" x14ac:dyDescent="0.25">
      <c r="A124" s="62" t="s">
        <v>350</v>
      </c>
      <c r="B124" s="26"/>
      <c r="C124" s="56"/>
      <c r="D124" s="56"/>
      <c r="E124" s="56"/>
      <c r="F124" s="56"/>
      <c r="G124" s="56"/>
      <c r="H124" s="56"/>
    </row>
    <row r="125" spans="1:8" x14ac:dyDescent="0.25">
      <c r="A125" s="62" t="s">
        <v>351</v>
      </c>
      <c r="B125" s="26"/>
      <c r="C125" s="56"/>
      <c r="D125" s="56"/>
      <c r="E125" s="56"/>
      <c r="F125" s="56"/>
      <c r="G125" s="56"/>
      <c r="H125" s="56"/>
    </row>
    <row r="126" spans="1:8" x14ac:dyDescent="0.25">
      <c r="A126" s="62" t="s">
        <v>352</v>
      </c>
      <c r="B126" s="26"/>
      <c r="C126" s="56"/>
      <c r="D126" s="56"/>
      <c r="E126" s="56"/>
      <c r="F126" s="56"/>
      <c r="G126" s="56"/>
      <c r="H126" s="56"/>
    </row>
    <row r="127" spans="1:8" x14ac:dyDescent="0.25">
      <c r="A127" s="62" t="s">
        <v>353</v>
      </c>
      <c r="B127" s="26"/>
      <c r="C127" s="56"/>
      <c r="D127" s="56"/>
      <c r="E127" s="56"/>
      <c r="F127" s="56"/>
      <c r="G127" s="56"/>
      <c r="H127" s="56"/>
    </row>
    <row r="128" spans="1:8" x14ac:dyDescent="0.25">
      <c r="A128" s="62" t="s">
        <v>354</v>
      </c>
      <c r="B128" s="26"/>
      <c r="C128" s="56"/>
      <c r="D128" s="56"/>
      <c r="E128" s="56"/>
      <c r="F128" s="56"/>
      <c r="G128" s="56"/>
      <c r="H128" s="56"/>
    </row>
    <row r="129" spans="1:8" x14ac:dyDescent="0.25">
      <c r="A129" s="62" t="s">
        <v>355</v>
      </c>
      <c r="B129" s="26"/>
      <c r="C129" s="56"/>
      <c r="D129" s="56"/>
      <c r="E129" s="56"/>
      <c r="F129" s="56"/>
      <c r="G129" s="56"/>
      <c r="H129" s="56"/>
    </row>
    <row r="130" spans="1:8" x14ac:dyDescent="0.25">
      <c r="A130" s="62" t="s">
        <v>356</v>
      </c>
      <c r="B130" s="26"/>
      <c r="C130" s="56"/>
      <c r="D130" s="56"/>
      <c r="E130" s="56"/>
      <c r="F130" s="56"/>
      <c r="G130" s="56"/>
      <c r="H130" s="56"/>
    </row>
    <row r="131" spans="1:8" x14ac:dyDescent="0.25">
      <c r="A131" s="62" t="s">
        <v>357</v>
      </c>
      <c r="B131" s="26"/>
      <c r="C131" s="56"/>
      <c r="D131" s="56"/>
      <c r="E131" s="56"/>
      <c r="F131" s="56"/>
      <c r="G131" s="56"/>
      <c r="H131" s="56"/>
    </row>
    <row r="132" spans="1:8" x14ac:dyDescent="0.25">
      <c r="A132" s="280" t="s">
        <v>358</v>
      </c>
      <c r="B132" s="280"/>
      <c r="C132" s="56"/>
      <c r="D132" s="56"/>
      <c r="E132" s="56"/>
      <c r="F132" s="56"/>
      <c r="G132" s="56"/>
      <c r="H132" s="56"/>
    </row>
    <row r="133" spans="1:8" x14ac:dyDescent="0.25">
      <c r="A133" s="62" t="s">
        <v>359</v>
      </c>
      <c r="B133" s="26"/>
      <c r="C133" s="56"/>
      <c r="D133" s="56"/>
      <c r="E133" s="56"/>
      <c r="F133" s="56"/>
      <c r="G133" s="56"/>
      <c r="H133" s="56"/>
    </row>
    <row r="134" spans="1:8" x14ac:dyDescent="0.25">
      <c r="A134" s="62" t="s">
        <v>360</v>
      </c>
      <c r="B134" s="26"/>
      <c r="C134" s="56"/>
      <c r="D134" s="56"/>
      <c r="E134" s="56"/>
      <c r="F134" s="56"/>
      <c r="G134" s="56"/>
      <c r="H134" s="56"/>
    </row>
    <row r="135" spans="1:8" x14ac:dyDescent="0.25">
      <c r="A135" s="62" t="s">
        <v>361</v>
      </c>
      <c r="B135" s="26"/>
      <c r="C135" s="56"/>
      <c r="D135" s="56"/>
      <c r="E135" s="56"/>
      <c r="F135" s="56"/>
      <c r="G135" s="56"/>
      <c r="H135" s="56"/>
    </row>
    <row r="136" spans="1:8" x14ac:dyDescent="0.25">
      <c r="A136" s="280" t="s">
        <v>362</v>
      </c>
      <c r="B136" s="280"/>
      <c r="C136" s="56"/>
      <c r="D136" s="56"/>
      <c r="E136" s="56"/>
      <c r="F136" s="56"/>
      <c r="G136" s="56"/>
      <c r="H136" s="56"/>
    </row>
    <row r="137" spans="1:8" x14ac:dyDescent="0.25">
      <c r="A137" s="62" t="s">
        <v>363</v>
      </c>
      <c r="B137" s="26"/>
      <c r="C137" s="56"/>
      <c r="D137" s="56"/>
      <c r="E137" s="56"/>
      <c r="F137" s="56"/>
      <c r="G137" s="56"/>
      <c r="H137" s="56"/>
    </row>
    <row r="138" spans="1:8" x14ac:dyDescent="0.25">
      <c r="A138" s="62" t="s">
        <v>364</v>
      </c>
      <c r="B138" s="26"/>
      <c r="C138" s="56"/>
      <c r="D138" s="56"/>
      <c r="E138" s="56"/>
      <c r="F138" s="56"/>
      <c r="G138" s="56"/>
      <c r="H138" s="56"/>
    </row>
    <row r="139" spans="1:8" x14ac:dyDescent="0.25">
      <c r="A139" s="62" t="s">
        <v>365</v>
      </c>
      <c r="B139" s="26"/>
      <c r="C139" s="56"/>
      <c r="D139" s="56"/>
      <c r="E139" s="56"/>
      <c r="F139" s="56"/>
      <c r="G139" s="56"/>
      <c r="H139" s="56"/>
    </row>
    <row r="140" spans="1:8" x14ac:dyDescent="0.25">
      <c r="A140" s="62" t="s">
        <v>366</v>
      </c>
      <c r="B140" s="26"/>
      <c r="C140" s="56"/>
      <c r="D140" s="56"/>
      <c r="E140" s="56"/>
      <c r="F140" s="56"/>
      <c r="G140" s="56"/>
      <c r="H140" s="56"/>
    </row>
    <row r="141" spans="1:8" x14ac:dyDescent="0.25">
      <c r="A141" s="62" t="s">
        <v>367</v>
      </c>
      <c r="B141" s="26"/>
      <c r="C141" s="56"/>
      <c r="D141" s="56"/>
      <c r="E141" s="56"/>
      <c r="F141" s="56"/>
      <c r="G141" s="56"/>
      <c r="H141" s="56"/>
    </row>
    <row r="142" spans="1:8" x14ac:dyDescent="0.25">
      <c r="A142" s="62" t="s">
        <v>368</v>
      </c>
      <c r="B142" s="26"/>
      <c r="C142" s="56"/>
      <c r="D142" s="56"/>
      <c r="E142" s="56"/>
      <c r="F142" s="56"/>
      <c r="G142" s="56"/>
      <c r="H142" s="56"/>
    </row>
    <row r="143" spans="1:8" x14ac:dyDescent="0.25">
      <c r="A143" s="62" t="s">
        <v>369</v>
      </c>
      <c r="B143" s="26"/>
      <c r="C143" s="56"/>
      <c r="D143" s="56"/>
      <c r="E143" s="56"/>
      <c r="F143" s="56"/>
      <c r="G143" s="56"/>
      <c r="H143" s="56"/>
    </row>
    <row r="144" spans="1:8" x14ac:dyDescent="0.25">
      <c r="A144" s="62" t="s">
        <v>370</v>
      </c>
      <c r="B144" s="26"/>
      <c r="C144" s="56"/>
      <c r="D144" s="56"/>
      <c r="E144" s="56"/>
      <c r="F144" s="56"/>
      <c r="G144" s="56"/>
      <c r="H144" s="56"/>
    </row>
    <row r="145" spans="1:8" x14ac:dyDescent="0.25">
      <c r="A145" s="280" t="s">
        <v>371</v>
      </c>
      <c r="B145" s="280"/>
      <c r="C145" s="56"/>
      <c r="D145" s="56"/>
      <c r="E145" s="56"/>
      <c r="F145" s="56"/>
      <c r="G145" s="56"/>
      <c r="H145" s="56"/>
    </row>
    <row r="146" spans="1:8" x14ac:dyDescent="0.25">
      <c r="A146" s="62" t="s">
        <v>372</v>
      </c>
      <c r="B146" s="26"/>
      <c r="C146" s="56"/>
      <c r="D146" s="56"/>
      <c r="E146" s="56"/>
      <c r="F146" s="56"/>
      <c r="G146" s="56"/>
      <c r="H146" s="56"/>
    </row>
    <row r="147" spans="1:8" x14ac:dyDescent="0.25">
      <c r="A147" s="62" t="s">
        <v>373</v>
      </c>
      <c r="B147" s="26"/>
      <c r="C147" s="56"/>
      <c r="D147" s="56"/>
      <c r="E147" s="56"/>
      <c r="F147" s="56"/>
      <c r="G147" s="56"/>
      <c r="H147" s="56"/>
    </row>
    <row r="148" spans="1:8" x14ac:dyDescent="0.25">
      <c r="A148" s="62" t="s">
        <v>374</v>
      </c>
      <c r="B148" s="26"/>
      <c r="C148" s="56"/>
      <c r="D148" s="56"/>
      <c r="E148" s="56"/>
      <c r="F148" s="56"/>
      <c r="G148" s="56"/>
      <c r="H148" s="56"/>
    </row>
    <row r="149" spans="1:8" x14ac:dyDescent="0.25">
      <c r="A149" s="280" t="s">
        <v>375</v>
      </c>
      <c r="B149" s="280"/>
      <c r="C149" s="56"/>
      <c r="D149" s="56"/>
      <c r="E149" s="56"/>
      <c r="F149" s="56"/>
      <c r="G149" s="56"/>
      <c r="H149" s="56"/>
    </row>
    <row r="150" spans="1:8" x14ac:dyDescent="0.25">
      <c r="A150" s="62" t="s">
        <v>376</v>
      </c>
      <c r="B150" s="26"/>
      <c r="C150" s="56"/>
      <c r="D150" s="56"/>
      <c r="E150" s="56"/>
      <c r="F150" s="56"/>
      <c r="G150" s="56"/>
      <c r="H150" s="56"/>
    </row>
    <row r="151" spans="1:8" x14ac:dyDescent="0.25">
      <c r="A151" s="62" t="s">
        <v>377</v>
      </c>
      <c r="B151" s="26"/>
      <c r="C151" s="56"/>
      <c r="D151" s="56"/>
      <c r="E151" s="56"/>
      <c r="F151" s="56"/>
      <c r="G151" s="56"/>
      <c r="H151" s="56"/>
    </row>
    <row r="152" spans="1:8" x14ac:dyDescent="0.25">
      <c r="A152" s="62" t="s">
        <v>378</v>
      </c>
      <c r="B152" s="26"/>
      <c r="C152" s="56"/>
      <c r="D152" s="56"/>
      <c r="E152" s="56"/>
      <c r="F152" s="56"/>
      <c r="G152" s="56"/>
      <c r="H152" s="56"/>
    </row>
    <row r="153" spans="1:8" x14ac:dyDescent="0.25">
      <c r="A153" s="62" t="s">
        <v>379</v>
      </c>
      <c r="B153" s="26"/>
      <c r="C153" s="56"/>
      <c r="D153" s="56"/>
      <c r="E153" s="56"/>
      <c r="F153" s="56"/>
      <c r="G153" s="56"/>
      <c r="H153" s="56"/>
    </row>
    <row r="154" spans="1:8" x14ac:dyDescent="0.25">
      <c r="A154" s="62" t="s">
        <v>380</v>
      </c>
      <c r="B154" s="26"/>
      <c r="C154" s="56"/>
      <c r="D154" s="56"/>
      <c r="E154" s="56"/>
      <c r="F154" s="56"/>
      <c r="G154" s="56"/>
      <c r="H154" s="56"/>
    </row>
    <row r="155" spans="1:8" x14ac:dyDescent="0.25">
      <c r="A155" s="62" t="s">
        <v>381</v>
      </c>
      <c r="B155" s="26"/>
      <c r="C155" s="56"/>
      <c r="D155" s="56"/>
      <c r="E155" s="56"/>
      <c r="F155" s="56"/>
      <c r="G155" s="56"/>
      <c r="H155" s="56"/>
    </row>
    <row r="156" spans="1:8" x14ac:dyDescent="0.25">
      <c r="A156" s="62" t="s">
        <v>382</v>
      </c>
      <c r="B156" s="26"/>
      <c r="C156" s="56"/>
      <c r="D156" s="56"/>
      <c r="E156" s="56"/>
      <c r="F156" s="56"/>
      <c r="G156" s="56"/>
      <c r="H156" s="56"/>
    </row>
    <row r="157" spans="1:8" x14ac:dyDescent="0.25">
      <c r="A157" s="62"/>
      <c r="B157" s="62"/>
      <c r="C157" s="56"/>
      <c r="D157" s="56"/>
      <c r="E157" s="56"/>
      <c r="F157" s="56"/>
      <c r="G157" s="56"/>
      <c r="H157" s="56"/>
    </row>
    <row r="158" spans="1:8" x14ac:dyDescent="0.25">
      <c r="A158" s="273" t="s">
        <v>384</v>
      </c>
      <c r="B158" s="273"/>
      <c r="C158" s="152">
        <f>C8+C83</f>
        <v>20204832</v>
      </c>
      <c r="D158" s="152">
        <f>D8+D83</f>
        <v>620297.1</v>
      </c>
      <c r="E158" s="152">
        <f t="shared" ref="E158:H158" si="5">E8+E83</f>
        <v>20825129.099999998</v>
      </c>
      <c r="F158" s="152">
        <f t="shared" si="5"/>
        <v>8553133.959999999</v>
      </c>
      <c r="G158" s="152">
        <f t="shared" si="5"/>
        <v>8553133.959999999</v>
      </c>
      <c r="H158" s="152">
        <f t="shared" si="5"/>
        <v>12271995.140000001</v>
      </c>
    </row>
    <row r="159" spans="1:8" ht="15.75" thickBot="1" x14ac:dyDescent="0.3">
      <c r="A159" s="79"/>
      <c r="B159" s="79"/>
      <c r="C159" s="60"/>
      <c r="D159" s="60"/>
      <c r="E159" s="60"/>
      <c r="F159" s="60"/>
      <c r="G159" s="60"/>
      <c r="H159" s="60"/>
    </row>
    <row r="164" spans="1:6" x14ac:dyDescent="0.25">
      <c r="A164" t="s">
        <v>564</v>
      </c>
    </row>
    <row r="165" spans="1:6" x14ac:dyDescent="0.25">
      <c r="A165" t="s">
        <v>565</v>
      </c>
      <c r="D165" s="161"/>
      <c r="E165" s="161"/>
      <c r="F165" s="161"/>
    </row>
    <row r="166" spans="1:6" x14ac:dyDescent="0.25">
      <c r="A166" t="s">
        <v>566</v>
      </c>
      <c r="D166" s="281" t="s">
        <v>577</v>
      </c>
      <c r="E166" s="281"/>
      <c r="F166" s="281"/>
    </row>
    <row r="167" spans="1:6" x14ac:dyDescent="0.25">
      <c r="D167" s="270" t="s">
        <v>563</v>
      </c>
      <c r="E167" s="270"/>
      <c r="F167" s="270"/>
    </row>
  </sheetData>
  <mergeCells count="32">
    <mergeCell ref="A74:B74"/>
    <mergeCell ref="A82:B82"/>
    <mergeCell ref="A112:B112"/>
    <mergeCell ref="A122:B122"/>
    <mergeCell ref="D167:F167"/>
    <mergeCell ref="D166:F166"/>
    <mergeCell ref="A136:B136"/>
    <mergeCell ref="A145:B145"/>
    <mergeCell ref="A149:B149"/>
    <mergeCell ref="A158:B158"/>
    <mergeCell ref="A132:B132"/>
    <mergeCell ref="A84:B84"/>
    <mergeCell ref="A92:B92"/>
    <mergeCell ref="A102:B102"/>
    <mergeCell ref="A83:B83"/>
    <mergeCell ref="A37:B37"/>
    <mergeCell ref="A47:B47"/>
    <mergeCell ref="A57:B57"/>
    <mergeCell ref="A61:B61"/>
    <mergeCell ref="A70:B70"/>
    <mergeCell ref="A1:H1"/>
    <mergeCell ref="A2:H2"/>
    <mergeCell ref="A3:H3"/>
    <mergeCell ref="A4:H4"/>
    <mergeCell ref="A5:H5"/>
    <mergeCell ref="A8:B8"/>
    <mergeCell ref="A9:B9"/>
    <mergeCell ref="A17:B17"/>
    <mergeCell ref="A27:B27"/>
    <mergeCell ref="H6:H7"/>
    <mergeCell ref="A6:B7"/>
    <mergeCell ref="C6:G6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activeCell="A5" sqref="A5:G5"/>
    </sheetView>
  </sheetViews>
  <sheetFormatPr baseColWidth="10" defaultRowHeight="15" x14ac:dyDescent="0.25"/>
  <cols>
    <col min="1" max="1" width="40.28515625" customWidth="1"/>
    <col min="2" max="2" width="13.140625" customWidth="1"/>
    <col min="3" max="3" width="14.7109375" customWidth="1"/>
    <col min="4" max="4" width="11.85546875" customWidth="1"/>
    <col min="5" max="5" width="13.42578125" customWidth="1"/>
    <col min="6" max="6" width="12.85546875" customWidth="1"/>
    <col min="7" max="7" width="14.85546875" customWidth="1"/>
  </cols>
  <sheetData>
    <row r="1" spans="1:7" x14ac:dyDescent="0.25">
      <c r="A1" s="217" t="s">
        <v>562</v>
      </c>
      <c r="B1" s="282"/>
      <c r="C1" s="282"/>
      <c r="D1" s="282"/>
      <c r="E1" s="282"/>
      <c r="F1" s="282"/>
      <c r="G1" s="218"/>
    </row>
    <row r="2" spans="1:7" x14ac:dyDescent="0.25">
      <c r="A2" s="201" t="s">
        <v>303</v>
      </c>
      <c r="B2" s="202"/>
      <c r="C2" s="202"/>
      <c r="D2" s="202"/>
      <c r="E2" s="202"/>
      <c r="F2" s="202"/>
      <c r="G2" s="203"/>
    </row>
    <row r="3" spans="1:7" x14ac:dyDescent="0.25">
      <c r="A3" s="201" t="s">
        <v>385</v>
      </c>
      <c r="B3" s="202"/>
      <c r="C3" s="202"/>
      <c r="D3" s="202"/>
      <c r="E3" s="202"/>
      <c r="F3" s="202"/>
      <c r="G3" s="203"/>
    </row>
    <row r="4" spans="1:7" x14ac:dyDescent="0.25">
      <c r="A4" s="201" t="s">
        <v>590</v>
      </c>
      <c r="B4" s="202"/>
      <c r="C4" s="202"/>
      <c r="D4" s="202"/>
      <c r="E4" s="202"/>
      <c r="F4" s="202"/>
      <c r="G4" s="203"/>
    </row>
    <row r="5" spans="1:7" ht="15.75" thickBot="1" x14ac:dyDescent="0.3">
      <c r="A5" s="204" t="s">
        <v>1</v>
      </c>
      <c r="B5" s="205"/>
      <c r="C5" s="205"/>
      <c r="D5" s="205"/>
      <c r="E5" s="205"/>
      <c r="F5" s="205"/>
      <c r="G5" s="206"/>
    </row>
    <row r="6" spans="1:7" ht="15.75" thickBot="1" x14ac:dyDescent="0.3">
      <c r="A6" s="219" t="s">
        <v>5</v>
      </c>
      <c r="B6" s="214" t="s">
        <v>305</v>
      </c>
      <c r="C6" s="215"/>
      <c r="D6" s="215"/>
      <c r="E6" s="215"/>
      <c r="F6" s="216"/>
      <c r="G6" s="219" t="s">
        <v>306</v>
      </c>
    </row>
    <row r="7" spans="1:7" ht="30.75" thickBot="1" x14ac:dyDescent="0.3">
      <c r="A7" s="220"/>
      <c r="B7" s="24" t="s">
        <v>190</v>
      </c>
      <c r="C7" s="24" t="s">
        <v>236</v>
      </c>
      <c r="D7" s="24" t="s">
        <v>237</v>
      </c>
      <c r="E7" s="24" t="s">
        <v>191</v>
      </c>
      <c r="F7" s="24" t="s">
        <v>208</v>
      </c>
      <c r="G7" s="220"/>
    </row>
    <row r="8" spans="1:7" x14ac:dyDescent="0.25">
      <c r="A8" s="128" t="s">
        <v>386</v>
      </c>
      <c r="B8" s="284">
        <f>B10+B11+B12+B13+B14+B15+B16+B17</f>
        <v>20204832</v>
      </c>
      <c r="C8" s="284">
        <f t="shared" ref="C8:D8" si="0">C10+C11+C12+C13+C14+C15+C16+C17</f>
        <v>620297.1</v>
      </c>
      <c r="D8" s="284">
        <f t="shared" si="0"/>
        <v>20825129.100000001</v>
      </c>
      <c r="E8" s="284">
        <f t="shared" ref="E8:F8" si="1">E10+E11+E12+E13+E14+E15+E16+E17</f>
        <v>8553133.9600000009</v>
      </c>
      <c r="F8" s="284">
        <f t="shared" si="1"/>
        <v>8553133.9600000009</v>
      </c>
      <c r="G8" s="284">
        <f>D8-E8</f>
        <v>12271995.140000001</v>
      </c>
    </row>
    <row r="9" spans="1:7" x14ac:dyDescent="0.25">
      <c r="A9" s="6" t="s">
        <v>387</v>
      </c>
      <c r="B9" s="283"/>
      <c r="C9" s="283"/>
      <c r="D9" s="283"/>
      <c r="E9" s="283"/>
      <c r="F9" s="283"/>
      <c r="G9" s="283"/>
    </row>
    <row r="10" spans="1:7" x14ac:dyDescent="0.25">
      <c r="A10" s="11" t="s">
        <v>388</v>
      </c>
      <c r="B10" s="82">
        <v>20204832</v>
      </c>
      <c r="C10" s="82">
        <v>620297.1</v>
      </c>
      <c r="D10" s="82">
        <f>B10+C10</f>
        <v>20825129.100000001</v>
      </c>
      <c r="E10" s="82">
        <v>8553133.9600000009</v>
      </c>
      <c r="F10" s="82">
        <v>8553133.9600000009</v>
      </c>
      <c r="G10" s="82">
        <f>D10-E10</f>
        <v>12271995.140000001</v>
      </c>
    </row>
    <row r="11" spans="1:7" x14ac:dyDescent="0.25">
      <c r="A11" s="11" t="s">
        <v>389</v>
      </c>
      <c r="B11" s="82"/>
      <c r="C11" s="82"/>
      <c r="D11" s="82"/>
      <c r="E11" s="82"/>
      <c r="F11" s="82"/>
      <c r="G11" s="82"/>
    </row>
    <row r="12" spans="1:7" x14ac:dyDescent="0.25">
      <c r="A12" s="11" t="s">
        <v>390</v>
      </c>
      <c r="B12" s="82"/>
      <c r="C12" s="82"/>
      <c r="D12" s="82"/>
      <c r="E12" s="82"/>
      <c r="F12" s="82"/>
      <c r="G12" s="82"/>
    </row>
    <row r="13" spans="1:7" x14ac:dyDescent="0.25">
      <c r="A13" s="11" t="s">
        <v>391</v>
      </c>
      <c r="B13" s="82"/>
      <c r="C13" s="82"/>
      <c r="D13" s="82"/>
      <c r="E13" s="82"/>
      <c r="F13" s="82"/>
      <c r="G13" s="82"/>
    </row>
    <row r="14" spans="1:7" x14ac:dyDescent="0.25">
      <c r="A14" s="11" t="s">
        <v>392</v>
      </c>
      <c r="B14" s="82"/>
      <c r="C14" s="82"/>
      <c r="D14" s="82"/>
      <c r="E14" s="82"/>
      <c r="F14" s="82"/>
      <c r="G14" s="82"/>
    </row>
    <row r="15" spans="1:7" x14ac:dyDescent="0.25">
      <c r="A15" s="11" t="s">
        <v>393</v>
      </c>
      <c r="B15" s="82"/>
      <c r="C15" s="82"/>
      <c r="D15" s="82"/>
      <c r="E15" s="82"/>
      <c r="F15" s="82"/>
      <c r="G15" s="82"/>
    </row>
    <row r="16" spans="1:7" x14ac:dyDescent="0.25">
      <c r="A16" s="11" t="s">
        <v>394</v>
      </c>
      <c r="B16" s="82"/>
      <c r="C16" s="82"/>
      <c r="D16" s="82"/>
      <c r="E16" s="82"/>
      <c r="F16" s="82"/>
      <c r="G16" s="82"/>
    </row>
    <row r="17" spans="1:7" x14ac:dyDescent="0.25">
      <c r="A17" s="11" t="s">
        <v>395</v>
      </c>
      <c r="B17" s="82"/>
      <c r="C17" s="82"/>
      <c r="D17" s="82"/>
      <c r="E17" s="82"/>
      <c r="F17" s="82"/>
      <c r="G17" s="82"/>
    </row>
    <row r="18" spans="1:7" x14ac:dyDescent="0.25">
      <c r="A18" s="11"/>
      <c r="B18" s="82"/>
      <c r="C18" s="82"/>
      <c r="D18" s="82"/>
      <c r="E18" s="82"/>
      <c r="F18" s="82"/>
      <c r="G18" s="82"/>
    </row>
    <row r="19" spans="1:7" x14ac:dyDescent="0.25">
      <c r="A19" s="129" t="s">
        <v>396</v>
      </c>
      <c r="B19" s="283">
        <f>B21+B22+B23+B24+B25+B26+B27+B28</f>
        <v>0</v>
      </c>
      <c r="C19" s="283">
        <f t="shared" ref="C19:D19" si="2">C21+C22+C23+C24+C25+C26+C27+C28</f>
        <v>0</v>
      </c>
      <c r="D19" s="283">
        <f t="shared" si="2"/>
        <v>0</v>
      </c>
      <c r="E19" s="283">
        <f t="shared" ref="E19:F19" si="3">E21+E22+E23+E24+E25+E26+E27+E28</f>
        <v>0</v>
      </c>
      <c r="F19" s="283">
        <f t="shared" si="3"/>
        <v>0</v>
      </c>
      <c r="G19" s="283">
        <f>D19-E19</f>
        <v>0</v>
      </c>
    </row>
    <row r="20" spans="1:7" x14ac:dyDescent="0.25">
      <c r="A20" s="30" t="s">
        <v>397</v>
      </c>
      <c r="B20" s="283"/>
      <c r="C20" s="283"/>
      <c r="D20" s="283"/>
      <c r="E20" s="283"/>
      <c r="F20" s="283"/>
      <c r="G20" s="283"/>
    </row>
    <row r="21" spans="1:7" x14ac:dyDescent="0.25">
      <c r="A21" s="11" t="s">
        <v>388</v>
      </c>
      <c r="B21" s="82"/>
      <c r="C21" s="82">
        <v>0</v>
      </c>
      <c r="D21" s="82">
        <f>B21+C21</f>
        <v>0</v>
      </c>
      <c r="E21" s="82">
        <v>0</v>
      </c>
      <c r="F21" s="82">
        <v>0</v>
      </c>
      <c r="G21" s="82">
        <f>D21-E21</f>
        <v>0</v>
      </c>
    </row>
    <row r="22" spans="1:7" x14ac:dyDescent="0.25">
      <c r="A22" s="11" t="s">
        <v>389</v>
      </c>
      <c r="B22" s="82"/>
      <c r="C22" s="82"/>
      <c r="D22" s="82"/>
      <c r="E22" s="82"/>
      <c r="F22" s="82"/>
      <c r="G22" s="82"/>
    </row>
    <row r="23" spans="1:7" x14ac:dyDescent="0.25">
      <c r="A23" s="11" t="s">
        <v>390</v>
      </c>
      <c r="B23" s="82"/>
      <c r="C23" s="82"/>
      <c r="D23" s="82"/>
      <c r="E23" s="82"/>
      <c r="F23" s="82"/>
      <c r="G23" s="82"/>
    </row>
    <row r="24" spans="1:7" x14ac:dyDescent="0.25">
      <c r="A24" s="11" t="s">
        <v>391</v>
      </c>
      <c r="B24" s="82"/>
      <c r="C24" s="82"/>
      <c r="D24" s="82"/>
      <c r="E24" s="82"/>
      <c r="F24" s="82"/>
      <c r="G24" s="82"/>
    </row>
    <row r="25" spans="1:7" x14ac:dyDescent="0.25">
      <c r="A25" s="11" t="s">
        <v>392</v>
      </c>
      <c r="B25" s="82"/>
      <c r="C25" s="82"/>
      <c r="D25" s="82"/>
      <c r="E25" s="82"/>
      <c r="F25" s="82"/>
      <c r="G25" s="82"/>
    </row>
    <row r="26" spans="1:7" x14ac:dyDescent="0.25">
      <c r="A26" s="11" t="s">
        <v>393</v>
      </c>
      <c r="B26" s="82"/>
      <c r="C26" s="82"/>
      <c r="D26" s="82"/>
      <c r="E26" s="82"/>
      <c r="F26" s="82"/>
      <c r="G26" s="82"/>
    </row>
    <row r="27" spans="1:7" x14ac:dyDescent="0.25">
      <c r="A27" s="11" t="s">
        <v>394</v>
      </c>
      <c r="B27" s="82"/>
      <c r="C27" s="82"/>
      <c r="D27" s="82"/>
      <c r="E27" s="82"/>
      <c r="F27" s="82"/>
      <c r="G27" s="82"/>
    </row>
    <row r="28" spans="1:7" x14ac:dyDescent="0.25">
      <c r="A28" s="11" t="s">
        <v>395</v>
      </c>
      <c r="B28" s="82"/>
      <c r="C28" s="82"/>
      <c r="D28" s="82"/>
      <c r="E28" s="82"/>
      <c r="F28" s="82"/>
      <c r="G28" s="82"/>
    </row>
    <row r="29" spans="1:7" x14ac:dyDescent="0.25">
      <c r="A29" s="10"/>
      <c r="B29" s="82"/>
      <c r="C29" s="82"/>
      <c r="D29" s="82"/>
      <c r="E29" s="82"/>
      <c r="F29" s="82"/>
      <c r="G29" s="82"/>
    </row>
    <row r="30" spans="1:7" x14ac:dyDescent="0.25">
      <c r="A30" s="6" t="s">
        <v>384</v>
      </c>
      <c r="B30" s="82">
        <f>B8+B19</f>
        <v>20204832</v>
      </c>
      <c r="C30" s="82">
        <f t="shared" ref="C30:F30" si="4">C8+C19</f>
        <v>620297.1</v>
      </c>
      <c r="D30" s="153">
        <f t="shared" si="4"/>
        <v>20825129.100000001</v>
      </c>
      <c r="E30" s="153">
        <f t="shared" si="4"/>
        <v>8553133.9600000009</v>
      </c>
      <c r="F30" s="153">
        <f t="shared" si="4"/>
        <v>8553133.9600000009</v>
      </c>
      <c r="G30" s="153">
        <f>D30-E30</f>
        <v>12271995.140000001</v>
      </c>
    </row>
    <row r="31" spans="1:7" ht="15.75" thickBot="1" x14ac:dyDescent="0.3">
      <c r="A31" s="20"/>
      <c r="B31" s="83"/>
      <c r="C31" s="83"/>
      <c r="D31" s="83"/>
      <c r="E31" s="83"/>
      <c r="F31" s="83"/>
      <c r="G31" s="83"/>
    </row>
    <row r="32" spans="1:7" x14ac:dyDescent="0.25">
      <c r="A32" s="22"/>
      <c r="B32" s="162"/>
      <c r="C32" s="162"/>
      <c r="D32" s="162"/>
      <c r="E32" s="162"/>
      <c r="F32" s="162"/>
      <c r="G32" s="162"/>
    </row>
    <row r="33" spans="1:7" x14ac:dyDescent="0.25">
      <c r="A33" s="22"/>
      <c r="B33" s="162"/>
      <c r="C33" s="162"/>
      <c r="D33" s="162"/>
      <c r="E33" s="162"/>
      <c r="F33" s="162"/>
      <c r="G33" s="162"/>
    </row>
    <row r="34" spans="1:7" x14ac:dyDescent="0.25">
      <c r="A34" t="s">
        <v>564</v>
      </c>
      <c r="D34" s="161"/>
      <c r="E34" s="161"/>
      <c r="F34" s="161"/>
    </row>
    <row r="35" spans="1:7" x14ac:dyDescent="0.25">
      <c r="A35" t="s">
        <v>565</v>
      </c>
      <c r="D35" s="281" t="s">
        <v>578</v>
      </c>
      <c r="E35" s="281"/>
      <c r="F35" s="281"/>
    </row>
    <row r="36" spans="1:7" x14ac:dyDescent="0.25">
      <c r="A36" t="s">
        <v>566</v>
      </c>
      <c r="D36" s="270" t="s">
        <v>563</v>
      </c>
      <c r="E36" s="270"/>
      <c r="F36" s="270"/>
    </row>
  </sheetData>
  <mergeCells count="22">
    <mergeCell ref="D35:F35"/>
    <mergeCell ref="D36:F36"/>
    <mergeCell ref="G19:G20"/>
    <mergeCell ref="B8:B9"/>
    <mergeCell ref="C8:C9"/>
    <mergeCell ref="D8:D9"/>
    <mergeCell ref="E8:E9"/>
    <mergeCell ref="F8:F9"/>
    <mergeCell ref="G8:G9"/>
    <mergeCell ref="B19:B20"/>
    <mergeCell ref="C19:C20"/>
    <mergeCell ref="D19:D20"/>
    <mergeCell ref="E19:E20"/>
    <mergeCell ref="F19:F20"/>
    <mergeCell ref="A6:A7"/>
    <mergeCell ref="B6:F6"/>
    <mergeCell ref="G6:G7"/>
    <mergeCell ref="A1:G1"/>
    <mergeCell ref="A2:G2"/>
    <mergeCell ref="A3:G3"/>
    <mergeCell ref="A4:G4"/>
    <mergeCell ref="A5:G5"/>
  </mergeCells>
  <pageMargins left="0.70866141732283472" right="0.70866141732283472" top="0.35433070866141736" bottom="0.35433070866141736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workbookViewId="0">
      <selection activeCell="E16" sqref="E16"/>
    </sheetView>
  </sheetViews>
  <sheetFormatPr baseColWidth="10" defaultRowHeight="15" x14ac:dyDescent="0.25"/>
  <cols>
    <col min="1" max="1" width="61.28515625" customWidth="1"/>
    <col min="2" max="2" width="11.42578125" hidden="1" customWidth="1"/>
    <col min="4" max="4" width="15" customWidth="1"/>
    <col min="5" max="5" width="12.5703125" customWidth="1"/>
    <col min="6" max="6" width="12.28515625" customWidth="1"/>
    <col min="7" max="7" width="11.85546875" customWidth="1"/>
    <col min="8" max="8" width="12.7109375" customWidth="1"/>
  </cols>
  <sheetData>
    <row r="1" spans="1:8" x14ac:dyDescent="0.25">
      <c r="A1" s="198" t="s">
        <v>562</v>
      </c>
      <c r="B1" s="199"/>
      <c r="C1" s="199"/>
      <c r="D1" s="199"/>
      <c r="E1" s="199"/>
      <c r="F1" s="199"/>
      <c r="G1" s="199"/>
      <c r="H1" s="277"/>
    </row>
    <row r="2" spans="1:8" x14ac:dyDescent="0.25">
      <c r="A2" s="234" t="s">
        <v>303</v>
      </c>
      <c r="B2" s="235"/>
      <c r="C2" s="235"/>
      <c r="D2" s="235"/>
      <c r="E2" s="235"/>
      <c r="F2" s="235"/>
      <c r="G2" s="235"/>
      <c r="H2" s="278"/>
    </row>
    <row r="3" spans="1:8" x14ac:dyDescent="0.25">
      <c r="A3" s="234" t="s">
        <v>398</v>
      </c>
      <c r="B3" s="235"/>
      <c r="C3" s="235"/>
      <c r="D3" s="235"/>
      <c r="E3" s="235"/>
      <c r="F3" s="235"/>
      <c r="G3" s="235"/>
      <c r="H3" s="278"/>
    </row>
    <row r="4" spans="1:8" x14ac:dyDescent="0.25">
      <c r="A4" s="234" t="s">
        <v>591</v>
      </c>
      <c r="B4" s="235"/>
      <c r="C4" s="235"/>
      <c r="D4" s="235"/>
      <c r="E4" s="235"/>
      <c r="F4" s="235"/>
      <c r="G4" s="235"/>
      <c r="H4" s="278"/>
    </row>
    <row r="5" spans="1:8" ht="15.75" thickBot="1" x14ac:dyDescent="0.3">
      <c r="A5" s="237" t="s">
        <v>1</v>
      </c>
      <c r="B5" s="238"/>
      <c r="C5" s="238"/>
      <c r="D5" s="238"/>
      <c r="E5" s="238"/>
      <c r="F5" s="238"/>
      <c r="G5" s="238"/>
      <c r="H5" s="279"/>
    </row>
    <row r="6" spans="1:8" ht="15.75" thickBot="1" x14ac:dyDescent="0.3">
      <c r="A6" s="198" t="s">
        <v>5</v>
      </c>
      <c r="B6" s="200"/>
      <c r="C6" s="214" t="s">
        <v>305</v>
      </c>
      <c r="D6" s="215"/>
      <c r="E6" s="215"/>
      <c r="F6" s="215"/>
      <c r="G6" s="216"/>
      <c r="H6" s="219" t="s">
        <v>306</v>
      </c>
    </row>
    <row r="7" spans="1:8" ht="30.75" thickBot="1" x14ac:dyDescent="0.3">
      <c r="A7" s="237"/>
      <c r="B7" s="238"/>
      <c r="C7" s="84" t="s">
        <v>190</v>
      </c>
      <c r="D7" s="24" t="s">
        <v>307</v>
      </c>
      <c r="E7" s="24" t="s">
        <v>308</v>
      </c>
      <c r="F7" s="24" t="s">
        <v>191</v>
      </c>
      <c r="G7" s="24" t="s">
        <v>208</v>
      </c>
      <c r="H7" s="220"/>
    </row>
    <row r="8" spans="1:8" x14ac:dyDescent="0.25">
      <c r="A8" s="223"/>
      <c r="B8" s="223"/>
      <c r="C8" s="139"/>
      <c r="D8" s="82"/>
      <c r="E8" s="82"/>
      <c r="F8" s="82"/>
      <c r="G8" s="82"/>
      <c r="H8" s="82"/>
    </row>
    <row r="9" spans="1:8" ht="16.5" customHeight="1" x14ac:dyDescent="0.25">
      <c r="A9" s="285" t="s">
        <v>399</v>
      </c>
      <c r="B9" s="285"/>
      <c r="C9" s="138">
        <f>C10+C20+C29+C40</f>
        <v>20204832</v>
      </c>
      <c r="D9" s="197">
        <f>D10+D20+D29+D40</f>
        <v>620297.1</v>
      </c>
      <c r="E9" s="194">
        <f>E10+E20+E29+E40</f>
        <v>20825129.100000001</v>
      </c>
      <c r="F9" s="194">
        <f t="shared" ref="F9:G9" si="0">F10+F20+F29+F40</f>
        <v>8553133.9600000009</v>
      </c>
      <c r="G9" s="194">
        <f t="shared" si="0"/>
        <v>8553133.9600000009</v>
      </c>
      <c r="H9" s="188">
        <f>E9-F9</f>
        <v>12271995.140000001</v>
      </c>
    </row>
    <row r="10" spans="1:8" x14ac:dyDescent="0.25">
      <c r="A10" s="273" t="s">
        <v>400</v>
      </c>
      <c r="B10" s="273"/>
      <c r="C10" s="137"/>
      <c r="D10" s="56"/>
      <c r="E10" s="56"/>
      <c r="F10" s="56"/>
      <c r="G10" s="56"/>
      <c r="H10" s="56"/>
    </row>
    <row r="11" spans="1:8" x14ac:dyDescent="0.25">
      <c r="A11" s="62" t="s">
        <v>401</v>
      </c>
      <c r="B11" s="26"/>
      <c r="C11" s="137"/>
      <c r="D11" s="56"/>
      <c r="E11" s="56"/>
      <c r="F11" s="56"/>
      <c r="G11" s="56"/>
      <c r="H11" s="56"/>
    </row>
    <row r="12" spans="1:8" x14ac:dyDescent="0.25">
      <c r="A12" s="62" t="s">
        <v>402</v>
      </c>
      <c r="B12" s="26"/>
      <c r="C12" s="137"/>
      <c r="D12" s="56"/>
      <c r="E12" s="56"/>
      <c r="F12" s="56"/>
      <c r="G12" s="56"/>
      <c r="H12" s="56"/>
    </row>
    <row r="13" spans="1:8" x14ac:dyDescent="0.25">
      <c r="A13" s="62" t="s">
        <v>403</v>
      </c>
      <c r="B13" s="26"/>
      <c r="C13" s="137"/>
      <c r="D13" s="56"/>
      <c r="E13" s="56"/>
      <c r="F13" s="56"/>
      <c r="G13" s="56"/>
      <c r="H13" s="56"/>
    </row>
    <row r="14" spans="1:8" x14ac:dyDescent="0.25">
      <c r="A14" s="62" t="s">
        <v>404</v>
      </c>
      <c r="B14" s="26"/>
      <c r="C14" s="137"/>
      <c r="D14" s="56"/>
      <c r="E14" s="56"/>
      <c r="F14" s="56"/>
      <c r="G14" s="56"/>
      <c r="H14" s="56"/>
    </row>
    <row r="15" spans="1:8" x14ac:dyDescent="0.25">
      <c r="A15" s="62" t="s">
        <v>405</v>
      </c>
      <c r="B15" s="26"/>
      <c r="C15" s="137"/>
      <c r="D15" s="56"/>
      <c r="E15" s="56"/>
      <c r="F15" s="56"/>
      <c r="G15" s="56"/>
      <c r="H15" s="56"/>
    </row>
    <row r="16" spans="1:8" x14ac:dyDescent="0.25">
      <c r="A16" s="62" t="s">
        <v>406</v>
      </c>
      <c r="B16" s="26"/>
      <c r="C16" s="137"/>
      <c r="D16" s="56"/>
      <c r="E16" s="56"/>
      <c r="F16" s="56"/>
      <c r="G16" s="56"/>
      <c r="H16" s="56"/>
    </row>
    <row r="17" spans="1:8" x14ac:dyDescent="0.25">
      <c r="A17" s="62" t="s">
        <v>407</v>
      </c>
      <c r="B17" s="26"/>
      <c r="C17" s="137"/>
      <c r="D17" s="56"/>
      <c r="E17" s="56"/>
      <c r="F17" s="56"/>
      <c r="G17" s="56"/>
      <c r="H17" s="56"/>
    </row>
    <row r="18" spans="1:8" x14ac:dyDescent="0.25">
      <c r="A18" s="62" t="s">
        <v>408</v>
      </c>
      <c r="B18" s="26"/>
      <c r="C18" s="137"/>
      <c r="D18" s="56"/>
      <c r="E18" s="56"/>
      <c r="F18" s="56"/>
      <c r="G18" s="56"/>
      <c r="H18" s="56"/>
    </row>
    <row r="19" spans="1:8" x14ac:dyDescent="0.25">
      <c r="A19" s="62"/>
      <c r="B19" s="62"/>
      <c r="C19" s="137"/>
      <c r="D19" s="56"/>
      <c r="E19" s="56"/>
      <c r="F19" s="56"/>
      <c r="G19" s="56"/>
      <c r="H19" s="56"/>
    </row>
    <row r="20" spans="1:8" x14ac:dyDescent="0.25">
      <c r="A20" s="273" t="s">
        <v>409</v>
      </c>
      <c r="B20" s="273"/>
      <c r="C20" s="137"/>
      <c r="D20" s="56"/>
      <c r="E20" s="56"/>
      <c r="F20" s="56"/>
      <c r="G20" s="56"/>
      <c r="H20" s="56"/>
    </row>
    <row r="21" spans="1:8" x14ac:dyDescent="0.25">
      <c r="A21" s="62" t="s">
        <v>410</v>
      </c>
      <c r="B21" s="26"/>
      <c r="C21" s="137"/>
      <c r="D21" s="56"/>
      <c r="E21" s="56"/>
      <c r="F21" s="56"/>
      <c r="G21" s="56"/>
      <c r="H21" s="56"/>
    </row>
    <row r="22" spans="1:8" x14ac:dyDescent="0.25">
      <c r="A22" s="62" t="s">
        <v>411</v>
      </c>
      <c r="B22" s="26"/>
      <c r="C22" s="137"/>
      <c r="D22" s="56"/>
      <c r="E22" s="56"/>
      <c r="F22" s="56"/>
      <c r="G22" s="56"/>
      <c r="H22" s="56"/>
    </row>
    <row r="23" spans="1:8" x14ac:dyDescent="0.25">
      <c r="A23" s="62" t="s">
        <v>412</v>
      </c>
      <c r="B23" s="26"/>
      <c r="C23" s="137"/>
      <c r="D23" s="56"/>
      <c r="E23" s="56"/>
      <c r="F23" s="56"/>
      <c r="G23" s="56"/>
      <c r="H23" s="56"/>
    </row>
    <row r="24" spans="1:8" x14ac:dyDescent="0.25">
      <c r="A24" s="62" t="s">
        <v>413</v>
      </c>
      <c r="B24" s="26"/>
      <c r="C24" s="137"/>
      <c r="D24" s="56"/>
      <c r="E24" s="56"/>
      <c r="F24" s="56"/>
      <c r="G24" s="56"/>
      <c r="H24" s="56"/>
    </row>
    <row r="25" spans="1:8" x14ac:dyDescent="0.25">
      <c r="A25" s="62" t="s">
        <v>414</v>
      </c>
      <c r="B25" s="26"/>
      <c r="C25" s="137"/>
      <c r="D25" s="56"/>
      <c r="E25" s="56"/>
      <c r="F25" s="56"/>
      <c r="G25" s="56"/>
      <c r="H25" s="56"/>
    </row>
    <row r="26" spans="1:8" x14ac:dyDescent="0.25">
      <c r="A26" s="62" t="s">
        <v>415</v>
      </c>
      <c r="B26" s="26"/>
      <c r="C26" s="137"/>
      <c r="D26" s="56"/>
      <c r="E26" s="56"/>
      <c r="F26" s="56"/>
      <c r="G26" s="56"/>
      <c r="H26" s="56"/>
    </row>
    <row r="27" spans="1:8" x14ac:dyDescent="0.25">
      <c r="A27" s="62" t="s">
        <v>416</v>
      </c>
      <c r="B27" s="26"/>
      <c r="C27" s="137"/>
      <c r="D27" s="56"/>
      <c r="E27" s="56"/>
      <c r="F27" s="56"/>
      <c r="G27" s="56"/>
      <c r="H27" s="56"/>
    </row>
    <row r="28" spans="1:8" ht="15.75" thickBot="1" x14ac:dyDescent="0.3">
      <c r="A28" s="79"/>
      <c r="B28" s="79"/>
      <c r="C28" s="154"/>
      <c r="D28" s="60"/>
      <c r="E28" s="60"/>
      <c r="F28" s="60"/>
      <c r="G28" s="60"/>
      <c r="H28" s="60"/>
    </row>
    <row r="29" spans="1:8" x14ac:dyDescent="0.25">
      <c r="A29" s="273" t="s">
        <v>417</v>
      </c>
      <c r="B29" s="273"/>
      <c r="C29" s="155">
        <f>C30+C31</f>
        <v>20204832</v>
      </c>
      <c r="D29" s="155">
        <f>D30+D31</f>
        <v>620297.1</v>
      </c>
      <c r="E29" s="156">
        <f>E30+E31</f>
        <v>20825129.100000001</v>
      </c>
      <c r="F29" s="156">
        <f t="shared" ref="F29:H29" si="1">F30+F31</f>
        <v>8553133.9600000009</v>
      </c>
      <c r="G29" s="156">
        <f t="shared" si="1"/>
        <v>8553133.9600000009</v>
      </c>
      <c r="H29" s="155">
        <f t="shared" si="1"/>
        <v>12271995.140000001</v>
      </c>
    </row>
    <row r="30" spans="1:8" x14ac:dyDescent="0.25">
      <c r="A30" s="62" t="s">
        <v>418</v>
      </c>
      <c r="C30" s="137">
        <v>20204832</v>
      </c>
      <c r="D30" s="56">
        <v>620297.1</v>
      </c>
      <c r="E30" s="142">
        <f>C30+D30</f>
        <v>20825129.100000001</v>
      </c>
      <c r="F30" s="142">
        <v>8553133.9600000009</v>
      </c>
      <c r="G30" s="142">
        <v>8553133.9600000009</v>
      </c>
      <c r="H30" s="142">
        <f>E30-F30</f>
        <v>12271995.140000001</v>
      </c>
    </row>
    <row r="31" spans="1:8" x14ac:dyDescent="0.25">
      <c r="A31" s="62" t="s">
        <v>419</v>
      </c>
      <c r="C31" s="137"/>
      <c r="D31" s="56"/>
      <c r="E31" s="56"/>
      <c r="F31" s="56"/>
      <c r="G31" s="56"/>
      <c r="H31" s="56"/>
    </row>
    <row r="32" spans="1:8" x14ac:dyDescent="0.25">
      <c r="A32" s="62" t="s">
        <v>420</v>
      </c>
      <c r="C32" s="137"/>
      <c r="D32" s="56"/>
      <c r="E32" s="56"/>
      <c r="F32" s="56"/>
      <c r="G32" s="56"/>
      <c r="H32" s="56"/>
    </row>
    <row r="33" spans="1:8" x14ac:dyDescent="0.25">
      <c r="A33" s="62" t="s">
        <v>421</v>
      </c>
      <c r="C33" s="137"/>
      <c r="D33" s="56"/>
      <c r="E33" s="56"/>
      <c r="F33" s="56"/>
      <c r="G33" s="56"/>
      <c r="H33" s="56"/>
    </row>
    <row r="34" spans="1:8" x14ac:dyDescent="0.25">
      <c r="A34" s="62" t="s">
        <v>422</v>
      </c>
      <c r="C34" s="137"/>
      <c r="D34" s="56"/>
      <c r="E34" s="56"/>
      <c r="F34" s="56"/>
      <c r="G34" s="56"/>
      <c r="H34" s="56"/>
    </row>
    <row r="35" spans="1:8" x14ac:dyDescent="0.25">
      <c r="A35" s="62" t="s">
        <v>423</v>
      </c>
      <c r="C35" s="137"/>
      <c r="D35" s="56"/>
      <c r="E35" s="56"/>
      <c r="F35" s="56"/>
      <c r="G35" s="56"/>
      <c r="H35" s="56"/>
    </row>
    <row r="36" spans="1:8" x14ac:dyDescent="0.25">
      <c r="A36" s="62" t="s">
        <v>424</v>
      </c>
      <c r="C36" s="137"/>
      <c r="D36" s="56"/>
      <c r="E36" s="56"/>
      <c r="F36" s="56"/>
      <c r="G36" s="56"/>
      <c r="H36" s="56"/>
    </row>
    <row r="37" spans="1:8" x14ac:dyDescent="0.25">
      <c r="A37" s="62" t="s">
        <v>425</v>
      </c>
      <c r="C37" s="137"/>
      <c r="D37" s="56"/>
      <c r="E37" s="56"/>
      <c r="F37" s="56"/>
      <c r="G37" s="56"/>
      <c r="H37" s="56"/>
    </row>
    <row r="38" spans="1:8" x14ac:dyDescent="0.25">
      <c r="A38" s="62" t="s">
        <v>426</v>
      </c>
      <c r="C38" s="137"/>
      <c r="D38" s="56"/>
      <c r="E38" s="56"/>
      <c r="F38" s="56"/>
      <c r="G38" s="56"/>
      <c r="H38" s="56"/>
    </row>
    <row r="39" spans="1:8" x14ac:dyDescent="0.25">
      <c r="A39" s="62"/>
      <c r="B39" s="62"/>
      <c r="C39" s="137"/>
      <c r="D39" s="56"/>
      <c r="E39" s="56"/>
      <c r="F39" s="56"/>
      <c r="G39" s="56"/>
      <c r="H39" s="56"/>
    </row>
    <row r="40" spans="1:8" x14ac:dyDescent="0.25">
      <c r="A40" s="273" t="s">
        <v>427</v>
      </c>
      <c r="B40" s="273"/>
      <c r="C40" s="137"/>
      <c r="D40" s="56"/>
      <c r="E40" s="56"/>
      <c r="F40" s="56"/>
      <c r="G40" s="56"/>
      <c r="H40" s="56"/>
    </row>
    <row r="41" spans="1:8" ht="30" x14ac:dyDescent="0.25">
      <c r="A41" s="21" t="s">
        <v>428</v>
      </c>
      <c r="B41" s="26"/>
      <c r="C41" s="137"/>
      <c r="D41" s="56"/>
      <c r="E41" s="56"/>
      <c r="F41" s="56"/>
      <c r="G41" s="56"/>
      <c r="H41" s="56"/>
    </row>
    <row r="42" spans="1:8" ht="30" x14ac:dyDescent="0.25">
      <c r="A42" s="21" t="s">
        <v>429</v>
      </c>
      <c r="B42" s="26"/>
      <c r="C42" s="137"/>
      <c r="D42" s="56"/>
      <c r="E42" s="56"/>
      <c r="F42" s="56"/>
      <c r="G42" s="56"/>
      <c r="H42" s="56"/>
    </row>
    <row r="43" spans="1:8" x14ac:dyDescent="0.25">
      <c r="A43" s="62" t="s">
        <v>430</v>
      </c>
      <c r="B43" s="26"/>
      <c r="C43" s="137"/>
      <c r="D43" s="56"/>
      <c r="E43" s="56"/>
      <c r="F43" s="56"/>
      <c r="G43" s="56"/>
      <c r="H43" s="56"/>
    </row>
    <row r="44" spans="1:8" x14ac:dyDescent="0.25">
      <c r="A44" s="62" t="s">
        <v>431</v>
      </c>
      <c r="B44" s="26"/>
      <c r="C44" s="137"/>
      <c r="D44" s="56"/>
      <c r="E44" s="56"/>
      <c r="F44" s="56"/>
      <c r="G44" s="56"/>
      <c r="H44" s="56"/>
    </row>
    <row r="45" spans="1:8" x14ac:dyDescent="0.25">
      <c r="A45" s="62"/>
      <c r="B45" s="62"/>
      <c r="C45" s="137"/>
      <c r="D45" s="56"/>
      <c r="E45" s="56"/>
      <c r="F45" s="56"/>
      <c r="G45" s="56"/>
      <c r="H45" s="56"/>
    </row>
    <row r="46" spans="1:8" x14ac:dyDescent="0.25">
      <c r="A46" s="263" t="s">
        <v>432</v>
      </c>
      <c r="B46" s="263"/>
      <c r="C46" s="137">
        <f>C47+C57+C66</f>
        <v>0</v>
      </c>
      <c r="D46" s="137">
        <f t="shared" ref="D46:H46" si="2">D47+D57+D66</f>
        <v>0</v>
      </c>
      <c r="E46" s="137">
        <f t="shared" si="2"/>
        <v>0</v>
      </c>
      <c r="F46" s="137">
        <f t="shared" si="2"/>
        <v>0</v>
      </c>
      <c r="G46" s="137">
        <f t="shared" si="2"/>
        <v>0</v>
      </c>
      <c r="H46" s="137">
        <f t="shared" si="2"/>
        <v>0</v>
      </c>
    </row>
    <row r="47" spans="1:8" x14ac:dyDescent="0.25">
      <c r="A47" s="273" t="s">
        <v>400</v>
      </c>
      <c r="B47" s="273"/>
      <c r="C47" s="137"/>
      <c r="D47" s="56"/>
      <c r="E47" s="56"/>
      <c r="F47" s="56"/>
      <c r="G47" s="56"/>
      <c r="H47" s="56"/>
    </row>
    <row r="48" spans="1:8" x14ac:dyDescent="0.25">
      <c r="A48" s="62" t="s">
        <v>401</v>
      </c>
      <c r="B48" s="26"/>
      <c r="C48" s="137"/>
      <c r="D48" s="56"/>
      <c r="E48" s="56"/>
      <c r="F48" s="56"/>
      <c r="G48" s="56"/>
      <c r="H48" s="56"/>
    </row>
    <row r="49" spans="1:8" x14ac:dyDescent="0.25">
      <c r="A49" s="62" t="s">
        <v>402</v>
      </c>
      <c r="B49" s="26"/>
      <c r="C49" s="137"/>
      <c r="D49" s="56"/>
      <c r="E49" s="56"/>
      <c r="F49" s="56"/>
      <c r="G49" s="56"/>
      <c r="H49" s="56"/>
    </row>
    <row r="50" spans="1:8" x14ac:dyDescent="0.25">
      <c r="A50" s="62" t="s">
        <v>403</v>
      </c>
      <c r="B50" s="26"/>
      <c r="C50" s="137"/>
      <c r="D50" s="56"/>
      <c r="E50" s="56"/>
      <c r="F50" s="56"/>
      <c r="G50" s="56"/>
      <c r="H50" s="56"/>
    </row>
    <row r="51" spans="1:8" x14ac:dyDescent="0.25">
      <c r="A51" s="62" t="s">
        <v>404</v>
      </c>
      <c r="B51" s="26"/>
      <c r="C51" s="137"/>
      <c r="D51" s="56"/>
      <c r="E51" s="56"/>
      <c r="F51" s="56"/>
      <c r="G51" s="56"/>
      <c r="H51" s="56"/>
    </row>
    <row r="52" spans="1:8" x14ac:dyDescent="0.25">
      <c r="A52" s="62" t="s">
        <v>405</v>
      </c>
      <c r="B52" s="26"/>
      <c r="C52" s="137"/>
      <c r="D52" s="56"/>
      <c r="E52" s="56"/>
      <c r="F52" s="56"/>
      <c r="G52" s="56"/>
      <c r="H52" s="56"/>
    </row>
    <row r="53" spans="1:8" x14ac:dyDescent="0.25">
      <c r="A53" s="62" t="s">
        <v>406</v>
      </c>
      <c r="B53" s="26"/>
      <c r="C53" s="137"/>
      <c r="D53" s="56"/>
      <c r="E53" s="56"/>
      <c r="F53" s="56"/>
      <c r="G53" s="56"/>
      <c r="H53" s="56"/>
    </row>
    <row r="54" spans="1:8" x14ac:dyDescent="0.25">
      <c r="A54" s="62" t="s">
        <v>407</v>
      </c>
      <c r="B54" s="26"/>
      <c r="C54" s="137"/>
      <c r="D54" s="56"/>
      <c r="E54" s="56"/>
      <c r="F54" s="56"/>
      <c r="G54" s="56"/>
      <c r="H54" s="56"/>
    </row>
    <row r="55" spans="1:8" x14ac:dyDescent="0.25">
      <c r="A55" s="62" t="s">
        <v>408</v>
      </c>
      <c r="B55" s="26"/>
      <c r="C55" s="137"/>
      <c r="D55" s="56"/>
      <c r="E55" s="56"/>
      <c r="F55" s="56"/>
      <c r="G55" s="56"/>
      <c r="H55" s="56"/>
    </row>
    <row r="56" spans="1:8" x14ac:dyDescent="0.25">
      <c r="A56" s="62"/>
      <c r="B56" s="62"/>
      <c r="C56" s="137"/>
      <c r="D56" s="56"/>
      <c r="E56" s="56"/>
      <c r="F56" s="56"/>
      <c r="G56" s="56"/>
      <c r="H56" s="56"/>
    </row>
    <row r="57" spans="1:8" x14ac:dyDescent="0.25">
      <c r="A57" s="273" t="s">
        <v>409</v>
      </c>
      <c r="B57" s="273"/>
      <c r="C57" s="137"/>
      <c r="D57" s="56"/>
      <c r="E57" s="56"/>
      <c r="F57" s="56"/>
      <c r="G57" s="56"/>
      <c r="H57" s="56"/>
    </row>
    <row r="58" spans="1:8" x14ac:dyDescent="0.25">
      <c r="A58" s="62" t="s">
        <v>410</v>
      </c>
      <c r="B58" s="26"/>
      <c r="C58" s="137"/>
      <c r="D58" s="56"/>
      <c r="E58" s="56"/>
      <c r="F58" s="56"/>
      <c r="G58" s="56"/>
      <c r="H58" s="56"/>
    </row>
    <row r="59" spans="1:8" x14ac:dyDescent="0.25">
      <c r="A59" s="62" t="s">
        <v>411</v>
      </c>
      <c r="B59" s="26"/>
      <c r="C59" s="137"/>
      <c r="D59" s="56"/>
      <c r="E59" s="56"/>
      <c r="F59" s="56"/>
      <c r="G59" s="56"/>
      <c r="H59" s="56"/>
    </row>
    <row r="60" spans="1:8" x14ac:dyDescent="0.25">
      <c r="A60" s="62" t="s">
        <v>412</v>
      </c>
      <c r="B60" s="26"/>
      <c r="C60" s="137"/>
      <c r="D60" s="56"/>
      <c r="E60" s="56"/>
      <c r="F60" s="56"/>
      <c r="G60" s="56"/>
      <c r="H60" s="56"/>
    </row>
    <row r="61" spans="1:8" x14ac:dyDescent="0.25">
      <c r="A61" s="62" t="s">
        <v>413</v>
      </c>
      <c r="B61" s="26"/>
      <c r="C61" s="137"/>
      <c r="D61" s="56"/>
      <c r="E61" s="56"/>
      <c r="F61" s="56"/>
      <c r="G61" s="56"/>
      <c r="H61" s="56"/>
    </row>
    <row r="62" spans="1:8" x14ac:dyDescent="0.25">
      <c r="A62" s="62" t="s">
        <v>414</v>
      </c>
      <c r="B62" s="26"/>
      <c r="C62" s="137"/>
      <c r="D62" s="56"/>
      <c r="E62" s="56"/>
      <c r="F62" s="56"/>
      <c r="G62" s="56"/>
      <c r="H62" s="56"/>
    </row>
    <row r="63" spans="1:8" x14ac:dyDescent="0.25">
      <c r="A63" s="62" t="s">
        <v>415</v>
      </c>
      <c r="B63" s="26"/>
      <c r="C63" s="137"/>
      <c r="D63" s="56"/>
      <c r="E63" s="56"/>
      <c r="F63" s="56"/>
      <c r="G63" s="56"/>
      <c r="H63" s="56"/>
    </row>
    <row r="64" spans="1:8" x14ac:dyDescent="0.25">
      <c r="A64" s="62" t="s">
        <v>416</v>
      </c>
      <c r="B64" s="26"/>
      <c r="C64" s="137"/>
      <c r="D64" s="56"/>
      <c r="E64" s="56"/>
      <c r="F64" s="56"/>
      <c r="G64" s="56"/>
      <c r="H64" s="56"/>
    </row>
    <row r="65" spans="1:8" x14ac:dyDescent="0.25">
      <c r="A65" s="62"/>
      <c r="B65" s="62"/>
      <c r="C65" s="137"/>
      <c r="D65" s="56"/>
      <c r="E65" s="56"/>
      <c r="F65" s="56"/>
      <c r="G65" s="56"/>
      <c r="H65" s="56"/>
    </row>
    <row r="66" spans="1:8" x14ac:dyDescent="0.25">
      <c r="A66" s="71" t="s">
        <v>417</v>
      </c>
      <c r="B66" s="71"/>
      <c r="C66" s="137">
        <f>C67+C68</f>
        <v>0</v>
      </c>
      <c r="D66" s="137">
        <f t="shared" ref="D66:H66" si="3">D67+D68</f>
        <v>0</v>
      </c>
      <c r="E66" s="137">
        <f t="shared" si="3"/>
        <v>0</v>
      </c>
      <c r="F66" s="137">
        <f t="shared" si="3"/>
        <v>0</v>
      </c>
      <c r="G66" s="137">
        <f t="shared" si="3"/>
        <v>0</v>
      </c>
      <c r="H66" s="137">
        <f t="shared" si="3"/>
        <v>0</v>
      </c>
    </row>
    <row r="67" spans="1:8" x14ac:dyDescent="0.25">
      <c r="A67" s="62" t="s">
        <v>418</v>
      </c>
      <c r="B67" s="26"/>
      <c r="C67" s="137">
        <v>0</v>
      </c>
      <c r="D67" s="56">
        <v>0</v>
      </c>
      <c r="E67" s="56">
        <v>0</v>
      </c>
      <c r="F67" s="56">
        <v>0</v>
      </c>
      <c r="G67" s="56">
        <v>0</v>
      </c>
      <c r="H67" s="56">
        <f>E67-F67</f>
        <v>0</v>
      </c>
    </row>
    <row r="68" spans="1:8" x14ac:dyDescent="0.25">
      <c r="A68" s="62" t="s">
        <v>419</v>
      </c>
      <c r="B68" s="26"/>
      <c r="C68" s="137"/>
      <c r="D68" s="56"/>
      <c r="E68" s="56"/>
      <c r="F68" s="56"/>
      <c r="G68" s="56"/>
      <c r="H68" s="56"/>
    </row>
    <row r="69" spans="1:8" x14ac:dyDescent="0.25">
      <c r="A69" s="62" t="s">
        <v>420</v>
      </c>
      <c r="B69" s="26"/>
      <c r="C69" s="137"/>
      <c r="D69" s="56"/>
      <c r="E69" s="56"/>
      <c r="F69" s="56"/>
      <c r="G69" s="56"/>
      <c r="H69" s="56"/>
    </row>
    <row r="70" spans="1:8" x14ac:dyDescent="0.25">
      <c r="A70" s="62" t="s">
        <v>421</v>
      </c>
      <c r="B70" s="26"/>
      <c r="C70" s="137"/>
      <c r="D70" s="56"/>
      <c r="E70" s="56"/>
      <c r="F70" s="56"/>
      <c r="G70" s="56"/>
      <c r="H70" s="56"/>
    </row>
    <row r="71" spans="1:8" x14ac:dyDescent="0.25">
      <c r="A71" s="62" t="s">
        <v>422</v>
      </c>
      <c r="B71" s="26"/>
      <c r="C71" s="137"/>
      <c r="D71" s="56"/>
      <c r="E71" s="56"/>
      <c r="F71" s="56"/>
      <c r="G71" s="56"/>
      <c r="H71" s="56"/>
    </row>
    <row r="72" spans="1:8" x14ac:dyDescent="0.25">
      <c r="A72" s="62" t="s">
        <v>423</v>
      </c>
      <c r="B72" s="26"/>
      <c r="C72" s="137"/>
      <c r="D72" s="56"/>
      <c r="E72" s="56"/>
      <c r="F72" s="56"/>
      <c r="G72" s="56"/>
      <c r="H72" s="56"/>
    </row>
    <row r="73" spans="1:8" x14ac:dyDescent="0.25">
      <c r="A73" s="62" t="s">
        <v>424</v>
      </c>
      <c r="B73" s="26"/>
      <c r="C73" s="137"/>
      <c r="D73" s="56"/>
      <c r="E73" s="56"/>
      <c r="F73" s="56"/>
      <c r="G73" s="56"/>
      <c r="H73" s="56"/>
    </row>
    <row r="74" spans="1:8" x14ac:dyDescent="0.25">
      <c r="A74" s="62" t="s">
        <v>425</v>
      </c>
      <c r="B74" s="26"/>
      <c r="C74" s="137"/>
      <c r="D74" s="56"/>
      <c r="E74" s="56"/>
      <c r="F74" s="56"/>
      <c r="G74" s="56"/>
      <c r="H74" s="56"/>
    </row>
    <row r="75" spans="1:8" x14ac:dyDescent="0.25">
      <c r="A75" s="62" t="s">
        <v>426</v>
      </c>
      <c r="B75" s="26"/>
      <c r="C75" s="137"/>
      <c r="D75" s="56"/>
      <c r="E75" s="56"/>
      <c r="F75" s="56"/>
      <c r="G75" s="56"/>
      <c r="H75" s="56"/>
    </row>
    <row r="76" spans="1:8" x14ac:dyDescent="0.25">
      <c r="A76" s="62"/>
      <c r="B76" s="62"/>
      <c r="C76" s="137"/>
      <c r="D76" s="56"/>
      <c r="E76" s="56"/>
      <c r="F76" s="56"/>
      <c r="G76" s="56"/>
      <c r="H76" s="56"/>
    </row>
    <row r="77" spans="1:8" x14ac:dyDescent="0.25">
      <c r="A77" s="71" t="s">
        <v>427</v>
      </c>
      <c r="B77" s="71"/>
      <c r="C77" s="137"/>
      <c r="D77" s="56"/>
      <c r="E77" s="56"/>
      <c r="F77" s="56"/>
      <c r="G77" s="56"/>
      <c r="H77" s="56"/>
    </row>
    <row r="78" spans="1:8" x14ac:dyDescent="0.25">
      <c r="A78" s="62" t="s">
        <v>428</v>
      </c>
      <c r="C78" s="137"/>
      <c r="D78" s="56"/>
      <c r="E78" s="56"/>
      <c r="F78" s="56"/>
      <c r="G78" s="56"/>
      <c r="H78" s="56"/>
    </row>
    <row r="79" spans="1:8" ht="30" x14ac:dyDescent="0.25">
      <c r="A79" s="21" t="s">
        <v>429</v>
      </c>
      <c r="C79" s="137"/>
      <c r="D79" s="56"/>
      <c r="E79" s="56"/>
      <c r="F79" s="56"/>
      <c r="G79" s="56"/>
      <c r="H79" s="56"/>
    </row>
    <row r="80" spans="1:8" x14ac:dyDescent="0.25">
      <c r="A80" s="62" t="s">
        <v>430</v>
      </c>
      <c r="C80" s="137"/>
      <c r="D80" s="56"/>
      <c r="E80" s="56"/>
      <c r="F80" s="56"/>
      <c r="G80" s="56"/>
      <c r="H80" s="56"/>
    </row>
    <row r="81" spans="1:8" x14ac:dyDescent="0.25">
      <c r="A81" s="62" t="s">
        <v>431</v>
      </c>
      <c r="C81" s="137"/>
      <c r="D81" s="56"/>
      <c r="E81" s="56"/>
      <c r="F81" s="56"/>
      <c r="G81" s="56"/>
      <c r="H81" s="56"/>
    </row>
    <row r="82" spans="1:8" x14ac:dyDescent="0.25">
      <c r="A82" s="62"/>
      <c r="B82" s="62"/>
      <c r="C82" s="137"/>
      <c r="D82" s="56"/>
      <c r="E82" s="56"/>
      <c r="F82" s="56"/>
      <c r="G82" s="56"/>
      <c r="H82" s="56"/>
    </row>
    <row r="83" spans="1:8" x14ac:dyDescent="0.25">
      <c r="A83" s="71" t="s">
        <v>384</v>
      </c>
      <c r="B83" s="71"/>
      <c r="C83" s="137">
        <f>C9+C46</f>
        <v>20204832</v>
      </c>
      <c r="D83" s="137">
        <f t="shared" ref="D83:H83" si="4">D9+D46</f>
        <v>620297.1</v>
      </c>
      <c r="E83" s="157">
        <f t="shared" si="4"/>
        <v>20825129.100000001</v>
      </c>
      <c r="F83" s="157">
        <f t="shared" si="4"/>
        <v>8553133.9600000009</v>
      </c>
      <c r="G83" s="157">
        <f t="shared" si="4"/>
        <v>8553133.9600000009</v>
      </c>
      <c r="H83" s="137">
        <f t="shared" si="4"/>
        <v>12271995.140000001</v>
      </c>
    </row>
    <row r="84" spans="1:8" ht="15.75" thickBot="1" x14ac:dyDescent="0.3">
      <c r="A84" s="79"/>
      <c r="B84" s="79"/>
      <c r="C84" s="154"/>
      <c r="D84" s="60"/>
      <c r="E84" s="60"/>
      <c r="F84" s="60"/>
      <c r="G84" s="60"/>
      <c r="H84" s="60"/>
    </row>
    <row r="88" spans="1:8" x14ac:dyDescent="0.25">
      <c r="A88" t="s">
        <v>564</v>
      </c>
    </row>
    <row r="89" spans="1:8" x14ac:dyDescent="0.25">
      <c r="A89" t="s">
        <v>565</v>
      </c>
      <c r="D89" s="281" t="s">
        <v>577</v>
      </c>
      <c r="E89" s="281"/>
      <c r="F89" s="281"/>
    </row>
    <row r="90" spans="1:8" x14ac:dyDescent="0.25">
      <c r="A90" t="s">
        <v>566</v>
      </c>
      <c r="D90" s="270" t="s">
        <v>563</v>
      </c>
      <c r="E90" s="270"/>
      <c r="F90" s="270"/>
    </row>
  </sheetData>
  <mergeCells count="19">
    <mergeCell ref="D89:F89"/>
    <mergeCell ref="D90:F90"/>
    <mergeCell ref="A46:B46"/>
    <mergeCell ref="A47:B47"/>
    <mergeCell ref="A57:B57"/>
    <mergeCell ref="A40:B40"/>
    <mergeCell ref="A6:B7"/>
    <mergeCell ref="C6:G6"/>
    <mergeCell ref="H6:H7"/>
    <mergeCell ref="A1:H1"/>
    <mergeCell ref="A2:H2"/>
    <mergeCell ref="A3:H3"/>
    <mergeCell ref="A4:H4"/>
    <mergeCell ref="A5:H5"/>
    <mergeCell ref="A8:B8"/>
    <mergeCell ref="A9:B9"/>
    <mergeCell ref="A10:B10"/>
    <mergeCell ref="A20:B20"/>
    <mergeCell ref="A29:B29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activeCell="J9" sqref="J9"/>
    </sheetView>
  </sheetViews>
  <sheetFormatPr baseColWidth="10" defaultRowHeight="15" x14ac:dyDescent="0.25"/>
  <cols>
    <col min="1" max="1" width="41.5703125" customWidth="1"/>
    <col min="3" max="3" width="15.5703125" customWidth="1"/>
    <col min="7" max="7" width="15.42578125" customWidth="1"/>
  </cols>
  <sheetData>
    <row r="1" spans="1:7" x14ac:dyDescent="0.25">
      <c r="A1" s="198" t="s">
        <v>562</v>
      </c>
      <c r="B1" s="199"/>
      <c r="C1" s="199"/>
      <c r="D1" s="199"/>
      <c r="E1" s="199"/>
      <c r="F1" s="199"/>
      <c r="G1" s="277"/>
    </row>
    <row r="2" spans="1:7" x14ac:dyDescent="0.25">
      <c r="A2" s="234" t="s">
        <v>303</v>
      </c>
      <c r="B2" s="235"/>
      <c r="C2" s="235"/>
      <c r="D2" s="235"/>
      <c r="E2" s="235"/>
      <c r="F2" s="235"/>
      <c r="G2" s="278"/>
    </row>
    <row r="3" spans="1:7" x14ac:dyDescent="0.25">
      <c r="A3" s="234" t="s">
        <v>433</v>
      </c>
      <c r="B3" s="235"/>
      <c r="C3" s="235"/>
      <c r="D3" s="235"/>
      <c r="E3" s="235"/>
      <c r="F3" s="235"/>
      <c r="G3" s="278"/>
    </row>
    <row r="4" spans="1:7" x14ac:dyDescent="0.25">
      <c r="A4" s="234" t="s">
        <v>592</v>
      </c>
      <c r="B4" s="235"/>
      <c r="C4" s="235"/>
      <c r="D4" s="235"/>
      <c r="E4" s="235"/>
      <c r="F4" s="235"/>
      <c r="G4" s="278"/>
    </row>
    <row r="5" spans="1:7" ht="15.75" thickBot="1" x14ac:dyDescent="0.3">
      <c r="A5" s="237" t="s">
        <v>1</v>
      </c>
      <c r="B5" s="238"/>
      <c r="C5" s="238"/>
      <c r="D5" s="238"/>
      <c r="E5" s="238"/>
      <c r="F5" s="238"/>
      <c r="G5" s="279"/>
    </row>
    <row r="6" spans="1:7" ht="15.75" thickBot="1" x14ac:dyDescent="0.3">
      <c r="A6" s="228" t="s">
        <v>5</v>
      </c>
      <c r="B6" s="214" t="s">
        <v>305</v>
      </c>
      <c r="C6" s="215"/>
      <c r="D6" s="215"/>
      <c r="E6" s="215"/>
      <c r="F6" s="216"/>
      <c r="G6" s="219" t="s">
        <v>306</v>
      </c>
    </row>
    <row r="7" spans="1:7" ht="30.75" thickBot="1" x14ac:dyDescent="0.3">
      <c r="A7" s="230"/>
      <c r="B7" s="24" t="s">
        <v>190</v>
      </c>
      <c r="C7" s="24" t="s">
        <v>307</v>
      </c>
      <c r="D7" s="24" t="s">
        <v>308</v>
      </c>
      <c r="E7" s="24" t="s">
        <v>434</v>
      </c>
      <c r="F7" s="24" t="s">
        <v>208</v>
      </c>
      <c r="G7" s="220"/>
    </row>
    <row r="8" spans="1:7" x14ac:dyDescent="0.25">
      <c r="A8" s="130" t="s">
        <v>435</v>
      </c>
      <c r="B8" s="86">
        <f t="shared" ref="B8:G8" si="0">B9+B10</f>
        <v>8625809</v>
      </c>
      <c r="C8" s="86">
        <f t="shared" si="0"/>
        <v>0</v>
      </c>
      <c r="D8" s="86">
        <f t="shared" si="0"/>
        <v>8625809</v>
      </c>
      <c r="E8" s="86">
        <f t="shared" si="0"/>
        <v>3218004.32</v>
      </c>
      <c r="F8" s="86">
        <f t="shared" si="0"/>
        <v>3218004.32</v>
      </c>
      <c r="G8" s="86">
        <f t="shared" si="0"/>
        <v>5407804.6799999997</v>
      </c>
    </row>
    <row r="9" spans="1:7" ht="30" x14ac:dyDescent="0.25">
      <c r="A9" s="88" t="s">
        <v>436</v>
      </c>
      <c r="B9" s="86">
        <v>8625809</v>
      </c>
      <c r="C9" s="87">
        <v>0</v>
      </c>
      <c r="D9" s="87">
        <f>B9+C9</f>
        <v>8625809</v>
      </c>
      <c r="E9" s="87">
        <v>3218004.32</v>
      </c>
      <c r="F9" s="87">
        <v>3218004.32</v>
      </c>
      <c r="G9" s="87">
        <f>D9-E9</f>
        <v>5407804.6799999997</v>
      </c>
    </row>
    <row r="10" spans="1:7" x14ac:dyDescent="0.25">
      <c r="A10" s="88" t="s">
        <v>437</v>
      </c>
      <c r="B10" s="86"/>
      <c r="C10" s="87"/>
      <c r="D10" s="87"/>
      <c r="E10" s="87"/>
      <c r="F10" s="87"/>
      <c r="G10" s="87"/>
    </row>
    <row r="11" spans="1:7" x14ac:dyDescent="0.25">
      <c r="A11" s="88" t="s">
        <v>438</v>
      </c>
      <c r="B11" s="86"/>
      <c r="C11" s="87"/>
      <c r="D11" s="87"/>
      <c r="E11" s="87"/>
      <c r="F11" s="87"/>
      <c r="G11" s="87"/>
    </row>
    <row r="12" spans="1:7" x14ac:dyDescent="0.25">
      <c r="A12" s="88" t="s">
        <v>439</v>
      </c>
      <c r="B12" s="86"/>
      <c r="C12" s="87"/>
      <c r="D12" s="87"/>
      <c r="E12" s="87"/>
      <c r="F12" s="87"/>
      <c r="G12" s="87"/>
    </row>
    <row r="13" spans="1:7" x14ac:dyDescent="0.25">
      <c r="A13" s="88" t="s">
        <v>440</v>
      </c>
      <c r="B13" s="86"/>
      <c r="C13" s="87"/>
      <c r="D13" s="87"/>
      <c r="E13" s="87"/>
      <c r="F13" s="87"/>
      <c r="G13" s="87"/>
    </row>
    <row r="14" spans="1:7" x14ac:dyDescent="0.25">
      <c r="A14" s="88" t="s">
        <v>441</v>
      </c>
      <c r="B14" s="86"/>
      <c r="C14" s="87"/>
      <c r="D14" s="87"/>
      <c r="E14" s="87"/>
      <c r="F14" s="87"/>
      <c r="G14" s="87"/>
    </row>
    <row r="15" spans="1:7" ht="45" x14ac:dyDescent="0.25">
      <c r="A15" s="88" t="s">
        <v>442</v>
      </c>
      <c r="B15" s="86"/>
      <c r="C15" s="87"/>
      <c r="D15" s="87"/>
      <c r="E15" s="87"/>
      <c r="F15" s="87"/>
      <c r="G15" s="87"/>
    </row>
    <row r="16" spans="1:7" x14ac:dyDescent="0.25">
      <c r="A16" s="89" t="s">
        <v>443</v>
      </c>
      <c r="B16" s="86"/>
      <c r="C16" s="87"/>
      <c r="D16" s="87"/>
      <c r="E16" s="87"/>
      <c r="F16" s="87"/>
      <c r="G16" s="87"/>
    </row>
    <row r="17" spans="1:7" x14ac:dyDescent="0.25">
      <c r="A17" s="89" t="s">
        <v>444</v>
      </c>
      <c r="B17" s="86"/>
      <c r="C17" s="87"/>
      <c r="D17" s="87"/>
      <c r="E17" s="87"/>
      <c r="F17" s="87"/>
      <c r="G17" s="87"/>
    </row>
    <row r="18" spans="1:7" x14ac:dyDescent="0.25">
      <c r="A18" s="88" t="s">
        <v>445</v>
      </c>
      <c r="B18" s="86"/>
      <c r="C18" s="87"/>
      <c r="D18" s="87"/>
      <c r="E18" s="87"/>
      <c r="F18" s="87"/>
      <c r="G18" s="87"/>
    </row>
    <row r="19" spans="1:7" x14ac:dyDescent="0.25">
      <c r="A19" s="88"/>
      <c r="B19" s="86"/>
      <c r="C19" s="87"/>
      <c r="D19" s="87"/>
      <c r="E19" s="87"/>
      <c r="F19" s="87"/>
      <c r="G19" s="87"/>
    </row>
    <row r="20" spans="1:7" x14ac:dyDescent="0.25">
      <c r="A20" s="130" t="s">
        <v>446</v>
      </c>
      <c r="B20" s="86">
        <v>0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</row>
    <row r="21" spans="1:7" ht="30" x14ac:dyDescent="0.25">
      <c r="A21" s="88" t="s">
        <v>436</v>
      </c>
      <c r="B21" s="86"/>
      <c r="C21" s="87"/>
      <c r="D21" s="87"/>
      <c r="E21" s="87"/>
      <c r="F21" s="87"/>
      <c r="G21" s="87"/>
    </row>
    <row r="22" spans="1:7" x14ac:dyDescent="0.25">
      <c r="A22" s="88" t="s">
        <v>437</v>
      </c>
      <c r="B22" s="86"/>
      <c r="C22" s="87"/>
      <c r="D22" s="87"/>
      <c r="E22" s="87"/>
      <c r="F22" s="87"/>
      <c r="G22" s="87"/>
    </row>
    <row r="23" spans="1:7" x14ac:dyDescent="0.25">
      <c r="A23" s="88" t="s">
        <v>438</v>
      </c>
      <c r="B23" s="86"/>
      <c r="C23" s="87"/>
      <c r="D23" s="87"/>
      <c r="E23" s="87"/>
      <c r="F23" s="87"/>
      <c r="G23" s="87"/>
    </row>
    <row r="24" spans="1:7" x14ac:dyDescent="0.25">
      <c r="A24" s="88" t="s">
        <v>439</v>
      </c>
      <c r="B24" s="86"/>
      <c r="C24" s="87"/>
      <c r="D24" s="87"/>
      <c r="E24" s="87"/>
      <c r="F24" s="87"/>
      <c r="G24" s="87"/>
    </row>
    <row r="25" spans="1:7" x14ac:dyDescent="0.25">
      <c r="A25" s="88" t="s">
        <v>440</v>
      </c>
      <c r="B25" s="86"/>
      <c r="C25" s="87"/>
      <c r="D25" s="87"/>
      <c r="E25" s="87"/>
      <c r="F25" s="87"/>
      <c r="G25" s="87"/>
    </row>
    <row r="26" spans="1:7" x14ac:dyDescent="0.25">
      <c r="A26" s="88" t="s">
        <v>441</v>
      </c>
      <c r="B26" s="86"/>
      <c r="C26" s="87"/>
      <c r="D26" s="87"/>
      <c r="E26" s="87"/>
      <c r="F26" s="87"/>
      <c r="G26" s="87"/>
    </row>
    <row r="27" spans="1:7" ht="45" x14ac:dyDescent="0.25">
      <c r="A27" s="88" t="s">
        <v>442</v>
      </c>
      <c r="B27" s="86"/>
      <c r="C27" s="87"/>
      <c r="D27" s="87"/>
      <c r="E27" s="87"/>
      <c r="F27" s="87"/>
      <c r="G27" s="87"/>
    </row>
    <row r="28" spans="1:7" x14ac:dyDescent="0.25">
      <c r="A28" s="89" t="s">
        <v>443</v>
      </c>
      <c r="B28" s="86"/>
      <c r="C28" s="87"/>
      <c r="D28" s="87"/>
      <c r="E28" s="87"/>
      <c r="F28" s="87"/>
      <c r="G28" s="87"/>
    </row>
    <row r="29" spans="1:7" x14ac:dyDescent="0.25">
      <c r="A29" s="89" t="s">
        <v>444</v>
      </c>
      <c r="B29" s="86"/>
      <c r="C29" s="87"/>
      <c r="D29" s="87"/>
      <c r="E29" s="87"/>
      <c r="F29" s="87"/>
      <c r="G29" s="87"/>
    </row>
    <row r="30" spans="1:7" x14ac:dyDescent="0.25">
      <c r="A30" s="88" t="s">
        <v>445</v>
      </c>
      <c r="B30" s="86"/>
      <c r="C30" s="87"/>
      <c r="D30" s="87"/>
      <c r="E30" s="87"/>
      <c r="F30" s="87"/>
      <c r="G30" s="87"/>
    </row>
    <row r="31" spans="1:7" ht="30" x14ac:dyDescent="0.25">
      <c r="A31" s="85" t="s">
        <v>447</v>
      </c>
      <c r="B31" s="86">
        <f>B8+B20</f>
        <v>8625809</v>
      </c>
      <c r="C31" s="86">
        <f t="shared" ref="C31:G31" si="1">C8+C20</f>
        <v>0</v>
      </c>
      <c r="D31" s="86">
        <f t="shared" si="1"/>
        <v>8625809</v>
      </c>
      <c r="E31" s="86">
        <f t="shared" si="1"/>
        <v>3218004.32</v>
      </c>
      <c r="F31" s="86">
        <f t="shared" si="1"/>
        <v>3218004.32</v>
      </c>
      <c r="G31" s="86">
        <f t="shared" si="1"/>
        <v>5407804.6799999997</v>
      </c>
    </row>
    <row r="32" spans="1:7" ht="15.75" thickBot="1" x14ac:dyDescent="0.3">
      <c r="A32" s="90"/>
      <c r="B32" s="91"/>
      <c r="C32" s="3"/>
      <c r="D32" s="3"/>
      <c r="E32" s="3"/>
      <c r="F32" s="3"/>
      <c r="G32" s="3"/>
    </row>
    <row r="34" spans="1:6" x14ac:dyDescent="0.25">
      <c r="A34" s="161"/>
    </row>
    <row r="35" spans="1:6" x14ac:dyDescent="0.25">
      <c r="A35" t="s">
        <v>565</v>
      </c>
      <c r="D35" s="163" t="s">
        <v>579</v>
      </c>
      <c r="E35" s="163"/>
      <c r="F35" s="163"/>
    </row>
    <row r="36" spans="1:6" x14ac:dyDescent="0.25">
      <c r="A36" t="s">
        <v>566</v>
      </c>
      <c r="D36" s="270" t="s">
        <v>563</v>
      </c>
      <c r="E36" s="270"/>
      <c r="F36" s="270"/>
    </row>
  </sheetData>
  <mergeCells count="9">
    <mergeCell ref="D36:F36"/>
    <mergeCell ref="A6:A7"/>
    <mergeCell ref="B6:F6"/>
    <mergeCell ref="G6:G7"/>
    <mergeCell ref="A1:G1"/>
    <mergeCell ref="A2:G2"/>
    <mergeCell ref="A3:G3"/>
    <mergeCell ref="A4:G4"/>
    <mergeCell ref="A5:G5"/>
  </mergeCells>
  <pageMargins left="1.299212598425197" right="0.70866141732283472" top="0.55118110236220474" bottom="0.55118110236220474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40"/>
  <sheetViews>
    <sheetView zoomScaleNormal="100" workbookViewId="0">
      <selection activeCell="A2" sqref="A2:G2"/>
    </sheetView>
  </sheetViews>
  <sheetFormatPr baseColWidth="10" defaultRowHeight="15" x14ac:dyDescent="0.25"/>
  <cols>
    <col min="1" max="1" width="51.42578125" customWidth="1"/>
    <col min="2" max="7" width="14.5703125" bestFit="1" customWidth="1"/>
    <col min="8" max="8" width="14.140625" hidden="1" customWidth="1"/>
    <col min="9" max="10" width="11.42578125" hidden="1" customWidth="1"/>
    <col min="11" max="11" width="14.140625" hidden="1" customWidth="1"/>
    <col min="12" max="12" width="15.140625" hidden="1" customWidth="1"/>
    <col min="13" max="13" width="0" hidden="1" customWidth="1"/>
  </cols>
  <sheetData>
    <row r="1" spans="1:12" x14ac:dyDescent="0.25">
      <c r="A1" s="198" t="s">
        <v>562</v>
      </c>
      <c r="B1" s="199"/>
      <c r="C1" s="199"/>
      <c r="D1" s="199"/>
      <c r="E1" s="199"/>
      <c r="F1" s="199"/>
      <c r="G1" s="200"/>
    </row>
    <row r="2" spans="1:12" x14ac:dyDescent="0.25">
      <c r="A2" s="234" t="s">
        <v>501</v>
      </c>
      <c r="B2" s="235"/>
      <c r="C2" s="235"/>
      <c r="D2" s="235"/>
      <c r="E2" s="235"/>
      <c r="F2" s="235"/>
      <c r="G2" s="236"/>
    </row>
    <row r="3" spans="1:12" ht="15.75" thickBot="1" x14ac:dyDescent="0.3">
      <c r="A3" s="237" t="s">
        <v>1</v>
      </c>
      <c r="B3" s="238"/>
      <c r="C3" s="238"/>
      <c r="D3" s="238"/>
      <c r="E3" s="238"/>
      <c r="F3" s="238"/>
      <c r="G3" s="239"/>
    </row>
    <row r="4" spans="1:12" ht="48" thickBot="1" x14ac:dyDescent="0.3">
      <c r="A4" s="105" t="s">
        <v>451</v>
      </c>
      <c r="B4" s="43">
        <v>2014</v>
      </c>
      <c r="C4" s="43">
        <v>2015</v>
      </c>
      <c r="D4" s="43">
        <v>2016</v>
      </c>
      <c r="E4" s="43">
        <v>2017</v>
      </c>
      <c r="F4" s="43">
        <v>2018</v>
      </c>
      <c r="G4" s="43" t="s">
        <v>582</v>
      </c>
    </row>
    <row r="5" spans="1:12" x14ac:dyDescent="0.25">
      <c r="A5" s="92"/>
      <c r="B5" s="98"/>
      <c r="C5" s="98"/>
      <c r="D5" s="98"/>
      <c r="E5" s="98"/>
      <c r="F5" s="98"/>
      <c r="G5" s="98"/>
    </row>
    <row r="6" spans="1:12" ht="30" x14ac:dyDescent="0.25">
      <c r="A6" s="95" t="s">
        <v>502</v>
      </c>
      <c r="B6" s="136">
        <f>B13+B16+B18</f>
        <v>25921156.629999999</v>
      </c>
      <c r="C6" s="136">
        <f t="shared" ref="C6:G6" si="0">C13+C16+C18</f>
        <v>28050323.690000001</v>
      </c>
      <c r="D6" s="136">
        <f t="shared" si="0"/>
        <v>30182517.349999998</v>
      </c>
      <c r="E6" s="136">
        <f t="shared" si="0"/>
        <v>30616599.260000002</v>
      </c>
      <c r="F6" s="136">
        <f t="shared" si="0"/>
        <v>32823794.840000004</v>
      </c>
      <c r="G6" s="136">
        <f t="shared" si="0"/>
        <v>20825129.100000001</v>
      </c>
      <c r="H6">
        <v>5515261.8899999997</v>
      </c>
      <c r="K6">
        <v>15093874</v>
      </c>
      <c r="L6">
        <f>H6+K6</f>
        <v>20609135.890000001</v>
      </c>
    </row>
    <row r="7" spans="1:12" x14ac:dyDescent="0.25">
      <c r="A7" s="106" t="s">
        <v>503</v>
      </c>
      <c r="B7" s="136"/>
      <c r="C7" s="136"/>
      <c r="D7" s="136"/>
      <c r="E7" s="136"/>
      <c r="F7" s="136"/>
      <c r="G7" s="136"/>
    </row>
    <row r="8" spans="1:12" x14ac:dyDescent="0.25">
      <c r="A8" s="106" t="s">
        <v>504</v>
      </c>
      <c r="B8" s="136"/>
      <c r="C8" s="136"/>
      <c r="D8" s="136"/>
      <c r="E8" s="136"/>
      <c r="F8" s="136"/>
      <c r="G8" s="136"/>
    </row>
    <row r="9" spans="1:12" x14ac:dyDescent="0.25">
      <c r="A9" s="106" t="s">
        <v>465</v>
      </c>
      <c r="B9" s="136"/>
      <c r="C9" s="136"/>
      <c r="D9" s="136"/>
      <c r="E9" s="136"/>
      <c r="F9" s="136"/>
      <c r="G9" s="136"/>
    </row>
    <row r="10" spans="1:12" x14ac:dyDescent="0.25">
      <c r="A10" s="106" t="s">
        <v>466</v>
      </c>
      <c r="B10" s="136"/>
      <c r="C10" s="136"/>
      <c r="D10" s="136"/>
      <c r="E10" s="136"/>
      <c r="F10" s="136"/>
      <c r="G10" s="136"/>
    </row>
    <row r="11" spans="1:12" x14ac:dyDescent="0.25">
      <c r="A11" s="106" t="s">
        <v>505</v>
      </c>
      <c r="B11" s="136"/>
      <c r="C11" s="136"/>
      <c r="D11" s="136"/>
      <c r="E11" s="136"/>
      <c r="F11" s="136"/>
      <c r="G11" s="136"/>
    </row>
    <row r="12" spans="1:12" x14ac:dyDescent="0.25">
      <c r="A12" s="106" t="s">
        <v>506</v>
      </c>
      <c r="B12" s="136"/>
      <c r="C12" s="136"/>
      <c r="D12" s="136"/>
      <c r="E12" s="136"/>
      <c r="F12" s="136"/>
      <c r="G12" s="136"/>
    </row>
    <row r="13" spans="1:12" x14ac:dyDescent="0.25">
      <c r="A13" s="106" t="s">
        <v>469</v>
      </c>
      <c r="B13" s="136">
        <v>12450888.41</v>
      </c>
      <c r="C13" s="136">
        <v>14771382.49</v>
      </c>
      <c r="D13" s="136">
        <v>18341165.579999998</v>
      </c>
      <c r="E13" s="136">
        <v>16208576.74</v>
      </c>
      <c r="F13" s="136">
        <v>19498804.420000002</v>
      </c>
      <c r="G13" s="136">
        <v>12563089.1</v>
      </c>
      <c r="H13" s="136">
        <v>3414909.89</v>
      </c>
      <c r="K13" s="192">
        <v>8929936</v>
      </c>
      <c r="L13" s="193">
        <f>H13+K13</f>
        <v>12344845.890000001</v>
      </c>
    </row>
    <row r="14" spans="1:12" x14ac:dyDescent="0.25">
      <c r="A14" s="106" t="s">
        <v>470</v>
      </c>
      <c r="B14" s="136"/>
      <c r="C14" s="136"/>
      <c r="D14" s="136"/>
      <c r="E14" s="136"/>
      <c r="F14" s="136"/>
      <c r="G14" s="136"/>
    </row>
    <row r="15" spans="1:12" x14ac:dyDescent="0.25">
      <c r="A15" s="106" t="s">
        <v>507</v>
      </c>
      <c r="B15" s="136"/>
      <c r="C15" s="136"/>
      <c r="D15" s="136"/>
      <c r="E15" s="136"/>
      <c r="F15" s="136"/>
      <c r="G15" s="136"/>
    </row>
    <row r="16" spans="1:12" x14ac:dyDescent="0.25">
      <c r="A16" s="106" t="s">
        <v>508</v>
      </c>
      <c r="B16" s="136">
        <v>9893000</v>
      </c>
      <c r="C16" s="136">
        <v>8915750</v>
      </c>
      <c r="D16" s="136">
        <v>8894386</v>
      </c>
      <c r="E16" s="136">
        <v>13623810</v>
      </c>
      <c r="F16" s="136">
        <v>13324990.42</v>
      </c>
      <c r="G16" s="136">
        <v>8262040</v>
      </c>
      <c r="H16" s="136">
        <v>2100352</v>
      </c>
      <c r="K16" s="192">
        <v>6163938</v>
      </c>
      <c r="L16" s="193">
        <f>H16+K16</f>
        <v>8264290</v>
      </c>
    </row>
    <row r="17" spans="1:12" x14ac:dyDescent="0.25">
      <c r="A17" s="106" t="s">
        <v>509</v>
      </c>
      <c r="B17" s="136"/>
      <c r="C17" s="136"/>
      <c r="D17" s="136"/>
      <c r="E17" s="136"/>
      <c r="F17" s="136"/>
      <c r="G17" s="136"/>
      <c r="L17" s="193"/>
    </row>
    <row r="18" spans="1:12" x14ac:dyDescent="0.25">
      <c r="A18" s="106" t="s">
        <v>474</v>
      </c>
      <c r="B18" s="136">
        <v>3577268.22</v>
      </c>
      <c r="C18" s="136">
        <v>4363191.2</v>
      </c>
      <c r="D18" s="136">
        <v>2946965.77</v>
      </c>
      <c r="E18" s="136">
        <v>784212.52</v>
      </c>
      <c r="F18" s="136"/>
      <c r="G18" s="136">
        <v>0</v>
      </c>
      <c r="H18" s="136"/>
      <c r="L18" s="193"/>
    </row>
    <row r="19" spans="1:12" x14ac:dyDescent="0.25">
      <c r="A19" s="97"/>
      <c r="B19" s="98"/>
      <c r="C19" s="98"/>
      <c r="D19" s="98"/>
      <c r="E19" s="98"/>
      <c r="F19" s="98"/>
      <c r="G19" s="98"/>
    </row>
    <row r="20" spans="1:12" ht="32.25" x14ac:dyDescent="0.25">
      <c r="A20" s="95" t="s">
        <v>510</v>
      </c>
      <c r="B20" s="98"/>
      <c r="C20" s="98"/>
      <c r="D20" s="136">
        <v>557800</v>
      </c>
      <c r="E20" s="136"/>
      <c r="F20" s="136"/>
      <c r="G20" s="136">
        <v>0</v>
      </c>
    </row>
    <row r="21" spans="1:12" x14ac:dyDescent="0.25">
      <c r="A21" s="106" t="s">
        <v>511</v>
      </c>
      <c r="B21" s="98"/>
      <c r="C21" s="98"/>
      <c r="D21" s="98"/>
      <c r="E21" s="98"/>
      <c r="F21" s="98"/>
      <c r="G21" s="98"/>
    </row>
    <row r="22" spans="1:12" x14ac:dyDescent="0.25">
      <c r="A22" s="106" t="s">
        <v>477</v>
      </c>
      <c r="B22" s="98"/>
      <c r="C22" s="98"/>
      <c r="D22" s="98"/>
      <c r="E22" s="98"/>
      <c r="F22" s="98"/>
      <c r="G22" s="98"/>
    </row>
    <row r="23" spans="1:12" x14ac:dyDescent="0.25">
      <c r="A23" s="106" t="s">
        <v>478</v>
      </c>
      <c r="B23" s="98"/>
      <c r="C23" s="98"/>
      <c r="D23" s="98"/>
      <c r="E23" s="98"/>
      <c r="F23" s="98"/>
      <c r="G23" s="98"/>
    </row>
    <row r="24" spans="1:12" ht="30" x14ac:dyDescent="0.25">
      <c r="A24" s="106" t="s">
        <v>479</v>
      </c>
      <c r="B24" s="98"/>
      <c r="C24" s="98"/>
      <c r="D24" s="136">
        <v>557800</v>
      </c>
      <c r="E24" s="136"/>
      <c r="F24" s="136"/>
      <c r="G24" s="136">
        <v>0</v>
      </c>
    </row>
    <row r="25" spans="1:12" x14ac:dyDescent="0.25">
      <c r="A25" s="106" t="s">
        <v>480</v>
      </c>
      <c r="B25" s="98"/>
      <c r="C25" s="98"/>
      <c r="D25" s="98"/>
      <c r="E25" s="98"/>
      <c r="F25" s="98"/>
      <c r="G25" s="98"/>
    </row>
    <row r="26" spans="1:12" x14ac:dyDescent="0.25">
      <c r="A26" s="97"/>
      <c r="B26" s="98"/>
      <c r="C26" s="98"/>
      <c r="D26" s="98"/>
      <c r="E26" s="98"/>
      <c r="F26" s="98"/>
      <c r="G26" s="98"/>
    </row>
    <row r="27" spans="1:12" x14ac:dyDescent="0.25">
      <c r="A27" s="95" t="s">
        <v>512</v>
      </c>
      <c r="B27" s="98"/>
      <c r="C27" s="98"/>
      <c r="D27" s="98"/>
      <c r="E27" s="98"/>
      <c r="F27" s="98"/>
      <c r="G27" s="98"/>
    </row>
    <row r="28" spans="1:12" x14ac:dyDescent="0.25">
      <c r="A28" s="97" t="s">
        <v>297</v>
      </c>
      <c r="B28" s="98"/>
      <c r="C28" s="98"/>
      <c r="D28" s="98"/>
      <c r="E28" s="98"/>
      <c r="F28" s="98"/>
      <c r="G28" s="98"/>
    </row>
    <row r="29" spans="1:12" x14ac:dyDescent="0.25">
      <c r="A29" s="97"/>
      <c r="B29" s="98"/>
      <c r="C29" s="98"/>
      <c r="D29" s="98"/>
      <c r="E29" s="98"/>
      <c r="F29" s="98"/>
      <c r="G29" s="98"/>
    </row>
    <row r="30" spans="1:12" x14ac:dyDescent="0.25">
      <c r="A30" s="95" t="s">
        <v>513</v>
      </c>
      <c r="B30" s="98"/>
      <c r="C30" s="98"/>
      <c r="D30" s="98"/>
      <c r="E30" s="158">
        <f>E6+E20</f>
        <v>30616599.260000002</v>
      </c>
      <c r="F30" s="158">
        <f>F6+F20</f>
        <v>32823794.840000004</v>
      </c>
      <c r="G30" s="158">
        <f>G6+G20</f>
        <v>20825129.100000001</v>
      </c>
      <c r="I30" t="s">
        <v>574</v>
      </c>
    </row>
    <row r="31" spans="1:12" x14ac:dyDescent="0.25">
      <c r="A31" s="97"/>
      <c r="B31" s="98"/>
      <c r="C31" s="98"/>
      <c r="D31" s="98"/>
      <c r="E31" s="98"/>
      <c r="F31" s="98"/>
      <c r="G31" s="98"/>
    </row>
    <row r="32" spans="1:12" x14ac:dyDescent="0.25">
      <c r="A32" s="99" t="s">
        <v>299</v>
      </c>
      <c r="B32" s="98"/>
      <c r="C32" s="98"/>
      <c r="D32" s="98"/>
      <c r="E32" s="98"/>
      <c r="F32" s="98"/>
      <c r="G32" s="98"/>
    </row>
    <row r="33" spans="1:7" ht="30" x14ac:dyDescent="0.25">
      <c r="A33" s="97" t="s">
        <v>459</v>
      </c>
      <c r="B33" s="98"/>
      <c r="C33" s="98"/>
      <c r="D33" s="98"/>
      <c r="E33" s="98"/>
      <c r="F33" s="98"/>
      <c r="G33" s="98"/>
    </row>
    <row r="34" spans="1:7" ht="30" x14ac:dyDescent="0.25">
      <c r="A34" s="97" t="s">
        <v>460</v>
      </c>
      <c r="B34" s="98"/>
      <c r="C34" s="98"/>
      <c r="D34" s="98"/>
      <c r="E34" s="98"/>
      <c r="F34" s="98"/>
      <c r="G34" s="98"/>
    </row>
    <row r="35" spans="1:7" x14ac:dyDescent="0.25">
      <c r="A35" s="99" t="s">
        <v>461</v>
      </c>
      <c r="B35" s="98"/>
      <c r="C35" s="98"/>
      <c r="D35" s="98"/>
      <c r="E35" s="98"/>
      <c r="F35" s="98"/>
      <c r="G35" s="98"/>
    </row>
    <row r="36" spans="1:7" ht="15.75" thickBot="1" x14ac:dyDescent="0.3">
      <c r="A36" s="107"/>
      <c r="B36" s="108"/>
      <c r="C36" s="108"/>
      <c r="D36" s="108"/>
      <c r="E36" s="108"/>
      <c r="F36" s="108"/>
      <c r="G36" s="108"/>
    </row>
    <row r="38" spans="1:7" x14ac:dyDescent="0.25">
      <c r="A38" s="161"/>
    </row>
    <row r="39" spans="1:7" x14ac:dyDescent="0.25">
      <c r="A39" t="s">
        <v>565</v>
      </c>
      <c r="D39" s="281" t="s">
        <v>577</v>
      </c>
      <c r="E39" s="281"/>
      <c r="F39" s="281"/>
    </row>
    <row r="40" spans="1:7" x14ac:dyDescent="0.25">
      <c r="A40" t="s">
        <v>566</v>
      </c>
      <c r="D40" s="270" t="s">
        <v>563</v>
      </c>
      <c r="E40" s="270"/>
      <c r="F40" s="270"/>
    </row>
  </sheetData>
  <mergeCells count="5">
    <mergeCell ref="A1:G1"/>
    <mergeCell ref="A2:G2"/>
    <mergeCell ref="A3:G3"/>
    <mergeCell ref="D40:F40"/>
    <mergeCell ref="D39:F39"/>
  </mergeCells>
  <pageMargins left="0.70866141732283472" right="0.70866141732283472" top="0.35433070866141736" bottom="0.35433070866141736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Edo de sit financiera detal </vt:lpstr>
      <vt:lpstr>informe analitico y otros p </vt:lpstr>
      <vt:lpstr>Balance presupuestario </vt:lpstr>
      <vt:lpstr>Edo analit ing detallado</vt:lpstr>
      <vt:lpstr>Clasif x objeto de gasto</vt:lpstr>
      <vt:lpstr>Clasificación Admiva</vt:lpstr>
      <vt:lpstr>Clasificación Funcional</vt:lpstr>
      <vt:lpstr>Clasif serv personales x catego</vt:lpstr>
      <vt:lpstr>Resultado de Ingresos</vt:lpstr>
      <vt:lpstr>Resultado de Egresos</vt:lpstr>
      <vt:lpstr>Proyección de ingresos</vt:lpstr>
      <vt:lpstr>Proyección de Egresos</vt:lpstr>
      <vt:lpstr>Informe sobre estudios actuaria</vt:lpstr>
      <vt:lpstr>inf analit obligaciones diferen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 Ricardo Cachón Pérez</dc:creator>
  <cp:lastModifiedBy>Usuario de Windows</cp:lastModifiedBy>
  <cp:lastPrinted>2019-06-24T22:30:14Z</cp:lastPrinted>
  <dcterms:created xsi:type="dcterms:W3CDTF">2016-10-19T14:33:04Z</dcterms:created>
  <dcterms:modified xsi:type="dcterms:W3CDTF">2019-06-25T13:06:16Z</dcterms:modified>
</cp:coreProperties>
</file>