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1.-Anexos\"/>
    </mc:Choice>
  </mc:AlternateContent>
  <bookViews>
    <workbookView xWindow="120" yWindow="525" windowWidth="20730" windowHeight="8595" firstSheet="6" activeTab="9"/>
  </bookViews>
  <sheets>
    <sheet name="Edo de sit financiera detal " sheetId="17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r:id="rId9"/>
    <sheet name="Resultado de Egresos" sheetId="14" r:id="rId10"/>
    <sheet name="Hoja1" sheetId="20" r:id="rId11"/>
    <sheet name="Proyección de ingresos" sheetId="11" r:id="rId12"/>
    <sheet name="Proyección de Egresos" sheetId="12" r:id="rId13"/>
    <sheet name="Informe sobre estudios actuaria" sheetId="15" r:id="rId14"/>
    <sheet name="inf analit obligaciones diferen" sheetId="4" r:id="rId15"/>
  </sheets>
  <calcPr calcId="152511"/>
</workbook>
</file>

<file path=xl/calcChain.xml><?xml version="1.0" encoding="utf-8"?>
<calcChain xmlns="http://schemas.openxmlformats.org/spreadsheetml/2006/main">
  <c r="G5" i="14" l="1"/>
  <c r="C16" i="17"/>
  <c r="C8" i="17"/>
  <c r="D8" i="17"/>
  <c r="D60" i="19" l="1"/>
  <c r="E60" i="19" s="1"/>
  <c r="D54" i="19"/>
  <c r="E54" i="19" s="1"/>
  <c r="C30" i="17"/>
  <c r="G46" i="17" l="1"/>
  <c r="E64" i="19" l="1"/>
  <c r="D64" i="19"/>
  <c r="C64" i="19"/>
  <c r="D18" i="19"/>
  <c r="E18" i="19"/>
  <c r="C18" i="19"/>
  <c r="D14" i="19"/>
  <c r="E14" i="19"/>
  <c r="C14" i="19"/>
  <c r="E41" i="6" l="1"/>
  <c r="H41" i="6" l="1"/>
  <c r="G41" i="6"/>
  <c r="M7" i="14" l="1"/>
  <c r="M8" i="14"/>
  <c r="M6" i="14"/>
  <c r="M9" i="14" s="1"/>
  <c r="L16" i="13"/>
  <c r="L13" i="13"/>
  <c r="N5" i="14"/>
  <c r="L6" i="13"/>
  <c r="B16" i="17" l="1"/>
  <c r="E8" i="10" l="1"/>
  <c r="F8" i="10"/>
  <c r="B8" i="10"/>
  <c r="C8" i="10"/>
  <c r="E30" i="13" l="1"/>
  <c r="B6" i="13"/>
  <c r="E37" i="7" l="1"/>
  <c r="H37" i="7" s="1"/>
  <c r="E40" i="7"/>
  <c r="H40" i="7" s="1"/>
  <c r="C9" i="19" l="1"/>
  <c r="B30" i="17" l="1"/>
  <c r="D9" i="19" l="1"/>
  <c r="D22" i="19" s="1"/>
  <c r="D26" i="19" s="1"/>
  <c r="D35" i="19" s="1"/>
  <c r="G6" i="17" l="1"/>
  <c r="F6" i="17" l="1"/>
  <c r="C24" i="17" l="1"/>
  <c r="C17" i="7" l="1"/>
  <c r="E9" i="19" l="1"/>
  <c r="E22" i="19" s="1"/>
  <c r="E26" i="19" s="1"/>
  <c r="E35" i="19" s="1"/>
  <c r="C22" i="19"/>
  <c r="C26" i="19" s="1"/>
  <c r="G70" i="17"/>
  <c r="F70" i="17"/>
  <c r="G65" i="17"/>
  <c r="F65" i="17"/>
  <c r="C62" i="17"/>
  <c r="B62" i="17"/>
  <c r="G59" i="17"/>
  <c r="F59" i="17"/>
  <c r="F46" i="17"/>
  <c r="B24" i="17"/>
  <c r="B8" i="17"/>
  <c r="F61" i="17" l="1"/>
  <c r="F81" i="17"/>
  <c r="F83" i="17" s="1"/>
  <c r="B46" i="17"/>
  <c r="B64" i="17" s="1"/>
  <c r="G81" i="17"/>
  <c r="G61" i="17"/>
  <c r="C46" i="17"/>
  <c r="C64" i="17" s="1"/>
  <c r="G16" i="14"/>
  <c r="G83" i="17" l="1"/>
  <c r="C31" i="10"/>
  <c r="E31" i="10"/>
  <c r="F31" i="10"/>
  <c r="B31" i="10"/>
  <c r="D9" i="10"/>
  <c r="D8" i="10" s="1"/>
  <c r="D31" i="10" s="1"/>
  <c r="E46" i="9"/>
  <c r="F46" i="9"/>
  <c r="F29" i="9"/>
  <c r="F9" i="9" s="1"/>
  <c r="G29" i="9"/>
  <c r="G9" i="9" s="1"/>
  <c r="D66" i="9"/>
  <c r="D46" i="9" s="1"/>
  <c r="E66" i="9"/>
  <c r="F66" i="9"/>
  <c r="G66" i="9"/>
  <c r="G46" i="9" s="1"/>
  <c r="C66" i="9"/>
  <c r="C46" i="9" s="1"/>
  <c r="D29" i="9"/>
  <c r="D9" i="9" s="1"/>
  <c r="C29" i="9"/>
  <c r="C9" i="9" s="1"/>
  <c r="H67" i="9"/>
  <c r="H66" i="9" s="1"/>
  <c r="H46" i="9" s="1"/>
  <c r="E30" i="9"/>
  <c r="E29" i="9" s="1"/>
  <c r="E9" i="9" s="1"/>
  <c r="E19" i="8"/>
  <c r="F19" i="8"/>
  <c r="E8" i="8"/>
  <c r="F8" i="8"/>
  <c r="C19" i="8"/>
  <c r="B19" i="8"/>
  <c r="C8" i="8"/>
  <c r="B8" i="8"/>
  <c r="B30" i="8" s="1"/>
  <c r="D21" i="8"/>
  <c r="D19" i="8" s="1"/>
  <c r="D10" i="8"/>
  <c r="G10" i="8" s="1"/>
  <c r="C83" i="9" l="1"/>
  <c r="D8" i="8"/>
  <c r="G8" i="8" s="1"/>
  <c r="G83" i="9"/>
  <c r="F83" i="9"/>
  <c r="D83" i="9"/>
  <c r="H30" i="9"/>
  <c r="H29" i="9" s="1"/>
  <c r="F30" i="8"/>
  <c r="E30" i="8"/>
  <c r="G19" i="8"/>
  <c r="C30" i="8"/>
  <c r="G21" i="8"/>
  <c r="G9" i="10"/>
  <c r="G8" i="10" s="1"/>
  <c r="G31" i="10" s="1"/>
  <c r="H115" i="7"/>
  <c r="H112" i="7" s="1"/>
  <c r="G112" i="7"/>
  <c r="G27" i="7"/>
  <c r="G17" i="7"/>
  <c r="G9" i="7"/>
  <c r="F27" i="7"/>
  <c r="F17" i="7"/>
  <c r="F9" i="7"/>
  <c r="F112" i="7"/>
  <c r="E112" i="7"/>
  <c r="E36" i="7"/>
  <c r="H36" i="7" s="1"/>
  <c r="E35" i="7"/>
  <c r="H35" i="7" s="1"/>
  <c r="E34" i="7"/>
  <c r="H34" i="7" s="1"/>
  <c r="E33" i="7"/>
  <c r="H33" i="7" s="1"/>
  <c r="E32" i="7"/>
  <c r="H32" i="7" s="1"/>
  <c r="E31" i="7"/>
  <c r="H31" i="7" s="1"/>
  <c r="E30" i="7"/>
  <c r="H30" i="7" s="1"/>
  <c r="E29" i="7"/>
  <c r="E28" i="7"/>
  <c r="H28" i="7" s="1"/>
  <c r="E26" i="7"/>
  <c r="H26" i="7" s="1"/>
  <c r="E25" i="7"/>
  <c r="H25" i="7" s="1"/>
  <c r="E24" i="7"/>
  <c r="H24" i="7" s="1"/>
  <c r="E23" i="7"/>
  <c r="H23" i="7" s="1"/>
  <c r="E22" i="7"/>
  <c r="H22" i="7" s="1"/>
  <c r="E21" i="7"/>
  <c r="H21" i="7" s="1"/>
  <c r="E20" i="7"/>
  <c r="H20" i="7" s="1"/>
  <c r="E19" i="7"/>
  <c r="H19" i="7" s="1"/>
  <c r="E18" i="7"/>
  <c r="H18" i="7" s="1"/>
  <c r="E16" i="7"/>
  <c r="H16" i="7" s="1"/>
  <c r="E15" i="7"/>
  <c r="H15" i="7" s="1"/>
  <c r="E14" i="7"/>
  <c r="H14" i="7" s="1"/>
  <c r="E13" i="7"/>
  <c r="H13" i="7" s="1"/>
  <c r="E12" i="7"/>
  <c r="H12" i="7" s="1"/>
  <c r="E11" i="7"/>
  <c r="H11" i="7" s="1"/>
  <c r="E10" i="7"/>
  <c r="D27" i="7"/>
  <c r="D17" i="7"/>
  <c r="D9" i="7"/>
  <c r="C27" i="7"/>
  <c r="C9" i="7"/>
  <c r="C8" i="7" s="1"/>
  <c r="E83" i="9" l="1"/>
  <c r="H9" i="9"/>
  <c r="H83" i="9" s="1"/>
  <c r="D30" i="8"/>
  <c r="G30" i="8" s="1"/>
  <c r="G8" i="7"/>
  <c r="G158" i="7" s="1"/>
  <c r="F8" i="7"/>
  <c r="F158" i="7" s="1"/>
  <c r="D8" i="7"/>
  <c r="D158" i="7" s="1"/>
  <c r="E27" i="7"/>
  <c r="H27" i="7" s="1"/>
  <c r="H29" i="7"/>
  <c r="C158" i="7"/>
  <c r="E17" i="7"/>
  <c r="H17" i="7" s="1"/>
  <c r="E9" i="7"/>
  <c r="H10" i="7"/>
  <c r="H9" i="7" s="1"/>
  <c r="G67" i="6"/>
  <c r="H67" i="6"/>
  <c r="I58" i="6"/>
  <c r="I35" i="6"/>
  <c r="I15" i="6"/>
  <c r="F35" i="6"/>
  <c r="F15" i="6"/>
  <c r="E67" i="6"/>
  <c r="D41" i="6"/>
  <c r="I41" i="6" s="1"/>
  <c r="E8" i="7" l="1"/>
  <c r="E158" i="7" s="1"/>
  <c r="H8" i="7"/>
  <c r="H158" i="7" s="1"/>
  <c r="I67" i="6"/>
  <c r="F41" i="6"/>
  <c r="F67" i="6" s="1"/>
  <c r="D67" i="6"/>
  <c r="G27" i="14"/>
  <c r="D5" i="14" l="1"/>
  <c r="D27" i="14" s="1"/>
  <c r="E5" i="14"/>
  <c r="E27" i="14" s="1"/>
  <c r="F5" i="14"/>
  <c r="F27" i="14" s="1"/>
  <c r="C5" i="14"/>
  <c r="C27" i="14" s="1"/>
  <c r="B5" i="14"/>
  <c r="B27" i="14" s="1"/>
  <c r="C6" i="13"/>
  <c r="D6" i="13"/>
  <c r="E6" i="13"/>
  <c r="F6" i="13"/>
  <c r="F30" i="13" s="1"/>
  <c r="G6" i="13"/>
  <c r="G30" i="13" s="1"/>
</calcChain>
</file>

<file path=xl/sharedStrings.xml><?xml version="1.0" encoding="utf-8"?>
<sst xmlns="http://schemas.openxmlformats.org/spreadsheetml/2006/main" count="893" uniqueCount="592">
  <si>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</si>
  <si>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</si>
  <si>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</si>
  <si>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</si>
  <si>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</si>
  <si>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</si>
  <si>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</si>
  <si>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</si>
  <si>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</si>
  <si>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</si>
  <si>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</si>
  <si>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</si>
  <si>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</si>
  <si>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</si>
  <si>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</si>
  <si>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</si>
  <si>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</si>
  <si>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</si>
  <si>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</si>
  <si>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</si>
  <si>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</si>
  <si>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</si>
  <si>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</si>
  <si>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</si>
  <si>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</si>
  <si>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</si>
  <si>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</si>
  <si>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</si>
  <si>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</si>
  <si>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</si>
  <si>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</si>
  <si>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</si>
  <si>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</si>
  <si>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</si>
  <si>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</si>
  <si>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</si>
  <si>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</si>
  <si>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</si>
  <si>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</si>
  <si>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</si>
  <si>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</si>
  <si>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</si>
  <si>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</si>
  <si>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</si>
  <si>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</si>
  <si>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</si>
  <si>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</si>
  <si>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</si>
  <si>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</si>
  <si>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</si>
  <si>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</si>
  <si>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</si>
  <si>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</si>
  <si>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</si>
  <si>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</si>
  <si>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</si>
  <si>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</si>
  <si>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</si>
  <si>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</si>
  <si>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</si>
  <si>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</si>
  <si>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</si>
  <si>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</si>
  <si>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</si>
  <si>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</si>
  <si>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</si>
  <si>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</si>
  <si>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</si>
  <si>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</si>
  <si>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</si>
  <si>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</si>
  <si>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</si>
  <si>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</si>
  <si>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</si>
  <si>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</si>
  <si>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</si>
  <si>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</si>
  <si>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</si>
  <si>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</si>
  <si>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</si>
  <si>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</si>
  <si>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</si>
  <si>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</si>
  <si>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</si>
  <si>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</si>
  <si>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</si>
  <si>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</si>
  <si>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</si>
  <si>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</si>
  <si>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</si>
  <si>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</si>
  <si>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</si>
  <si>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</si>
  <si>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</si>
  <si>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</si>
  <si>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</si>
  <si>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</si>
  <si>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</si>
  <si>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</si>
  <si>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</si>
  <si>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</si>
  <si>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</si>
  <si>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</si>
  <si>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</si>
  <si>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</si>
  <si>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</si>
  <si>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</si>
  <si>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</si>
  <si>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</si>
  <si>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</si>
  <si>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</si>
  <si>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</si>
  <si>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</si>
  <si>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</si>
  <si>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</si>
  <si>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</si>
  <si>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</si>
  <si>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</si>
  <si>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</si>
  <si>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</si>
  <si>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</si>
  <si>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</si>
  <si>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</si>
  <si>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</si>
  <si>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</si>
  <si>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</si>
  <si>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</si>
  <si>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</si>
  <si>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</si>
  <si>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</si>
  <si>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</si>
  <si>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</si>
  <si>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</si>
  <si>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</si>
  <si>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</si>
  <si>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</si>
  <si>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</si>
  <si>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</si>
  <si>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</si>
  <si>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</si>
  <si>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</si>
  <si>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</si>
  <si>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</si>
  <si>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</si>
  <si>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</si>
  <si>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</si>
  <si>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</si>
  <si>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</si>
  <si>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</si>
  <si>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</si>
  <si>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</si>
  <si>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</si>
  <si>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</si>
  <si>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</si>
  <si>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</si>
  <si>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</si>
  <si>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</si>
  <si>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</si>
  <si>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</si>
  <si>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</si>
  <si>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</si>
  <si>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</si>
  <si>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</si>
  <si>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</si>
  <si>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</si>
  <si>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</si>
  <si>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</si>
  <si>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</si>
  <si>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</si>
  <si>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</si>
  <si>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</si>
  <si>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</si>
  <si>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</si>
  <si>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</si>
  <si>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</si>
  <si>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</si>
  <si>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</si>
  <si>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</si>
  <si>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</si>
  <si>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</si>
  <si>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</si>
  <si>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</si>
  <si>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</si>
  <si>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</si>
  <si>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</si>
  <si>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</si>
  <si>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</si>
  <si>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</si>
  <si>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</si>
  <si>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</si>
  <si>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</si>
  <si>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</si>
  <si>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</si>
  <si>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</si>
  <si>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</si>
  <si>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</si>
  <si>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</si>
  <si>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</si>
  <si>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</si>
  <si>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</si>
  <si>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</si>
  <si>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</si>
  <si>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</si>
  <si>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</si>
  <si>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</si>
  <si>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</si>
  <si>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</si>
  <si>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</si>
  <si>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</si>
  <si>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</si>
  <si>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</si>
  <si>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</si>
  <si>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</si>
  <si>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</si>
  <si>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</si>
  <si>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</si>
  <si>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</si>
  <si>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</si>
  <si>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</si>
  <si>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</si>
  <si>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</si>
  <si>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</si>
  <si>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</si>
  <si>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</si>
  <si>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</si>
  <si>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</si>
  <si>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</si>
  <si>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</si>
  <si>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</si>
  <si>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</si>
  <si>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</si>
  <si>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</si>
  <si>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</si>
  <si>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</si>
  <si>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</si>
  <si>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</si>
  <si>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</si>
  <si>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</si>
  <si>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</si>
  <si>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</si>
  <si>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</si>
  <si>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</si>
  <si>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</si>
  <si>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</si>
  <si>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</si>
  <si>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</si>
  <si>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</si>
  <si>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</si>
  <si>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</si>
  <si>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</si>
  <si>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</si>
  <si>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</si>
  <si>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</si>
  <si>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</si>
  <si>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</si>
  <si>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</si>
  <si>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</si>
  <si>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</si>
  <si>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</si>
  <si>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</si>
  <si>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</si>
  <si>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</si>
  <si>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</si>
  <si>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</si>
  <si>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</si>
  <si>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</si>
  <si>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</si>
  <si>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</si>
  <si>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</si>
  <si>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</si>
  <si>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</si>
  <si>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</si>
  <si>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</si>
  <si>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</si>
  <si>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</si>
  <si>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</si>
  <si>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</si>
  <si>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</si>
  <si>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</si>
  <si>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</si>
  <si>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</si>
  <si>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</si>
  <si>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</si>
  <si>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</si>
  <si>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</si>
  <si>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</si>
  <si>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</si>
  <si>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</si>
  <si>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</si>
  <si>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</si>
  <si>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</si>
  <si>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</si>
  <si>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</si>
  <si>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</si>
  <si>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</si>
  <si>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</si>
  <si>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</si>
  <si>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</si>
  <si>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</si>
  <si>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</si>
  <si>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</si>
  <si>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</si>
  <si>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</si>
  <si>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</si>
  <si>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</si>
  <si>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</si>
  <si>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</si>
  <si>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</si>
  <si>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</si>
  <si>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</si>
  <si>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</si>
  <si>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</si>
  <si>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</si>
  <si>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</si>
  <si>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</si>
  <si>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</si>
  <si>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</si>
  <si>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</si>
  <si>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</si>
  <si>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</si>
  <si>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</si>
  <si>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</si>
  <si>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</si>
  <si>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</si>
  <si>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</si>
  <si>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</si>
  <si>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</si>
  <si>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</si>
  <si>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</si>
  <si>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</si>
  <si>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</si>
  <si>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</si>
  <si>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</si>
  <si>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</si>
  <si>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</si>
  <si>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</si>
  <si>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</si>
  <si>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</si>
  <si>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</si>
  <si>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</si>
  <si>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</si>
  <si>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</si>
  <si>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</si>
  <si>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</si>
  <si>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</si>
  <si>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</si>
  <si>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</si>
  <si>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</si>
  <si>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</si>
  <si>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</si>
  <si>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</si>
  <si>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</si>
  <si>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</si>
  <si>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</si>
  <si>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</si>
  <si>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</si>
  <si>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</si>
  <si>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</si>
  <si>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</si>
  <si>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</si>
  <si>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</si>
  <si>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</si>
  <si>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</si>
  <si>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</si>
  <si>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</si>
  <si>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</si>
  <si>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</si>
  <si>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</si>
  <si>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</si>
  <si>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</si>
  <si>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</si>
  <si>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</si>
  <si>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</si>
  <si>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</si>
  <si>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</si>
  <si>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</si>
  <si>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</si>
  <si>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</si>
  <si>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</si>
  <si>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</si>
  <si>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</si>
  <si>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</si>
  <si>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</si>
  <si>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</si>
  <si>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</si>
  <si>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</si>
  <si>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</si>
  <si>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</si>
  <si>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</si>
  <si>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</si>
  <si>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</si>
  <si>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</si>
  <si>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</si>
  <si>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</si>
  <si>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</si>
  <si>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</si>
  <si>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</si>
  <si>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</si>
  <si>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</si>
  <si>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</si>
  <si>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</si>
  <si>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</si>
  <si>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</si>
  <si>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</si>
  <si>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</si>
  <si>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</si>
  <si>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</si>
  <si>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</si>
  <si>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</si>
  <si>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</si>
  <si>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</si>
  <si>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</si>
  <si>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</si>
  <si>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</si>
  <si>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</si>
  <si>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</si>
  <si>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</si>
  <si>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</si>
  <si>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</si>
  <si>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</si>
  <si>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</si>
  <si>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</si>
  <si>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</si>
  <si>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</si>
  <si>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</si>
  <si>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</si>
  <si>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</si>
  <si>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</si>
  <si>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</si>
  <si>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</si>
  <si>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</si>
  <si>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</si>
  <si>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</si>
  <si>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</si>
  <si>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</si>
  <si>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</si>
  <si>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</si>
  <si>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</si>
  <si>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</si>
  <si>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</si>
  <si>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</si>
  <si>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</si>
  <si>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</si>
  <si>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</si>
  <si>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</si>
  <si>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</si>
  <si>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</si>
  <si>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</si>
  <si>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</si>
  <si>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</si>
  <si>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</si>
  <si>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</si>
  <si>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</si>
  <si>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</si>
  <si>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</si>
  <si>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</si>
  <si>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</si>
  <si>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</si>
  <si>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</si>
  <si>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</si>
  <si>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</si>
  <si>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</si>
  <si>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</si>
  <si>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</si>
  <si>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</si>
  <si>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</si>
  <si>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</si>
  <si>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</si>
  <si>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</si>
  <si>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</si>
  <si>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</si>
  <si>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</si>
  <si>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</si>
  <si>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</si>
  <si>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</si>
  <si>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</si>
  <si>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</si>
  <si>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</si>
  <si>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</si>
  <si>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</si>
  <si>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</si>
  <si>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</si>
  <si>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</si>
  <si>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</si>
  <si>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</si>
  <si>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</si>
  <si>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</si>
  <si>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</si>
  <si>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</si>
  <si>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</si>
  <si>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</si>
  <si>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</si>
  <si>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</si>
  <si>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</si>
  <si>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</si>
  <si>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</si>
  <si>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</si>
  <si>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</si>
  <si>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</si>
  <si>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</si>
  <si>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</si>
  <si>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</si>
  <si>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</si>
  <si>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</si>
  <si>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</si>
  <si>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</si>
  <si>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</si>
  <si>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</si>
  <si>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</si>
  <si>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</si>
  <si>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</si>
  <si>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</si>
  <si>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</si>
  <si>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</si>
  <si>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</si>
  <si>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</si>
  <si>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</si>
  <si>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</si>
  <si>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</si>
  <si>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</si>
  <si>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</si>
  <si>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</si>
  <si>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</si>
  <si>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</si>
  <si>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</si>
  <si>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</si>
  <si>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</si>
  <si>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</si>
  <si>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</si>
  <si>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</si>
  <si>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</si>
  <si>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</si>
  <si>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</si>
  <si>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</si>
  <si>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</si>
  <si>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</si>
  <si>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</si>
  <si>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</si>
  <si>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</si>
  <si>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</si>
  <si>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</si>
  <si>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</si>
  <si>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</si>
  <si>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</si>
  <si>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</si>
  <si>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</si>
  <si>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</si>
  <si>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</si>
  <si>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</si>
  <si>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</si>
  <si>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</si>
  <si>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</si>
  <si>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</si>
  <si>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</si>
  <si>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</si>
  <si>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</si>
  <si>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</si>
  <si>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</si>
  <si>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</si>
  <si>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</si>
  <si>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</si>
  <si>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</si>
  <si>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</si>
  <si>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</si>
  <si>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________________________________________</t>
  </si>
  <si>
    <t xml:space="preserve">      C.P. FRANCISCO DANIEL SIERRA FAJARDO</t>
  </si>
  <si>
    <t xml:space="preserve">                    CONTADOR GENERAL</t>
  </si>
  <si>
    <t>C.P. FRANCISCO DANIEL SIERRA FAJARDO</t>
  </si>
  <si>
    <t>CONTADOR GENERAL</t>
  </si>
  <si>
    <t xml:space="preserve">                                  CONTADOR GENERAL</t>
  </si>
  <si>
    <t xml:space="preserve">                  C.P. FRANCISCO DANIEL SIERRA FAJARDO</t>
  </si>
  <si>
    <t xml:space="preserve">                  _____________________________________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</si>
  <si>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</si>
  <si>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</si>
  <si>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</si>
  <si>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</si>
  <si>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</si>
  <si>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</si>
  <si>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</si>
  <si>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</si>
  <si>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al 31 de Dic de 2018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</si>
  <si>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2019</t>
    </r>
  </si>
  <si>
    <t>AÑO ANTERIOR</t>
  </si>
  <si>
    <t>Al  30 de Noviembre de 2019</t>
  </si>
  <si>
    <t>Del 1 de enero al 30 de Noviembre  de 2019</t>
  </si>
  <si>
    <t>Saldo Final del 30 de Noviembre de 2019</t>
  </si>
  <si>
    <t>Del 1 de Enero  al 30 de Noviembre  de 2019 (b)</t>
  </si>
  <si>
    <t>Del 1  de Enero al 30 de Noviembre de2019 (b)</t>
  </si>
  <si>
    <t xml:space="preserve"> al 30 de Noviembre de 2019</t>
  </si>
  <si>
    <t>Del 1 de Enero al 30 de Noviembre de 2019(b)</t>
  </si>
  <si>
    <t>Del 1  de Enero al 30 de Noviembre de 2019 (b)</t>
  </si>
  <si>
    <t>Del 1 de Enero al 30 de Noviembre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</si>
</sst>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Font="1"/>
    <xf numFmtId="0" fontId="1" fillId="0" borderId="8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0" borderId="16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2" borderId="7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0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1" fillId="2" borderId="22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7" xfId="0" applyNumberFormat="1" applyFont="1" applyBorder="1" applyAlignment="1">
      <alignment horizontal="justify" vertical="center" wrapText="1"/>
    </xf>
    <xf numFmtId="0" fontId="0" fillId="0" borderId="7" xfId="0" applyFont="1" applyBorder="1" applyAlignment="1">
      <alignment horizontal="center" vertical="center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vertical="center"/>
    </xf>
    <xf numFmtId="0" fontId="9" fillId="0" borderId="7" xfId="0" applyFont="1" applyBorder="1" applyAlignment="1">
      <alignment horizontal="justify" vertical="center"/>
    </xf>
    <xf numFmtId="44" fontId="1" fillId="0" borderId="25" xfId="1" applyFont="1" applyBorder="1" applyAlignment="1">
      <alignment horizontal="center" vertical="center"/>
    </xf>
    <xf numFmtId="44" fontId="1" fillId="0" borderId="24" xfId="0" applyNumberFormat="1" applyFont="1" applyBorder="1" applyAlignment="1">
      <alignment horizontal="center" vertical="center"/>
    </xf>
    <xf numFmtId="43" fontId="10" fillId="0" borderId="29" xfId="2" applyFont="1" applyFill="1" applyBorder="1" applyAlignment="1" applyProtection="1">
      <alignment horizontal="right"/>
      <protection locked="0"/>
    </xf>
    <xf numFmtId="43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1" fillId="0" borderId="0" xfId="0" applyFont="1"/>
    <xf numFmtId="43" fontId="10" fillId="0" borderId="29" xfId="2" applyFont="1" applyFill="1" applyBorder="1" applyAlignment="1">
      <alignment horizontal="right"/>
    </xf>
    <xf numFmtId="44" fontId="1" fillId="0" borderId="7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44" fontId="0" fillId="0" borderId="7" xfId="0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30" xfId="0" applyBorder="1"/>
    <xf numFmtId="0" fontId="0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justify"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2" fontId="0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7" xfId="0" applyFont="1" applyBorder="1" applyAlignment="1">
      <alignment horizontal="justify" vertical="center" wrapText="1"/>
    </xf>
    <xf numFmtId="2" fontId="0" fillId="0" borderId="7" xfId="0" applyNumberFormat="1" applyFont="1" applyFill="1" applyBorder="1" applyAlignment="1">
      <alignment vertical="center" wrapText="1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2" fontId="0" fillId="0" borderId="5" xfId="0" applyNumberFormat="1" applyFont="1" applyBorder="1" applyAlignment="1">
      <alignment horizontal="center" vertical="center" wrapText="1"/>
    </xf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Border="1" applyAlignment="1">
      <alignment vertical="center" wrapText="1"/>
    </xf>
    <xf numFmtId="0" fontId="0" fillId="0" borderId="7" xfId="0" applyFont="1" applyFill="1" applyBorder="1" applyAlignment="1">
      <alignment vertical="center"/>
    </xf>
    <xf numFmtId="0" fontId="0" fillId="0" borderId="0" xfId="0" applyFill="1"/>
    <xf numFmtId="2" fontId="0" fillId="0" borderId="7" xfId="0" applyNumberFormat="1" applyFont="1" applyBorder="1" applyAlignment="1">
      <alignment vertical="center"/>
    </xf>
    <xf numFmtId="0" fontId="0" fillId="0" borderId="7" xfId="0" applyFont="1" applyFill="1" applyBorder="1" applyAlignment="1">
      <alignment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4" fontId="0" fillId="0" borderId="5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3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workbookViewId="0">
      <selection activeCell="A9" sqref="A9"/>
    </sheetView>
  </sheetViews>
  <sheetFormatPr baseColWidth="10" defaultRowHeight="15" x14ac:dyDescent="0.25"/>
  <cols>
    <col min="1" max="1" width="81.7109375" style="1" customWidth="1"/>
    <col min="2" max="2" width="11.42578125" style="1"/>
    <col min="3" max="3" width="12.7109375" style="1" customWidth="1"/>
    <col min="4" max="4" width="11.42578125" style="1" hidden="1" customWidth="1"/>
    <col min="5" max="5" width="75.140625" style="1" customWidth="1"/>
    <col min="6" max="6" width="11.5703125" style="1" bestFit="1" customWidth="1"/>
    <col min="7" max="7" width="12.5703125" style="1" customWidth="1"/>
    <col min="8" max="16384" width="11.42578125" style="1"/>
  </cols>
  <sheetData>
    <row r="1" spans="1:7" x14ac:dyDescent="0.25">
      <c r="A1" s="201" t="s">
        <v>4</v>
      </c>
      <c r="B1" s="202"/>
      <c r="C1" s="202"/>
      <c r="D1" s="202"/>
      <c r="E1" s="202"/>
      <c r="F1" s="202"/>
      <c r="G1" s="203"/>
    </row>
    <row r="2" spans="1:7" x14ac:dyDescent="0.25">
      <c r="A2" s="204" t="s">
        <v>0</v>
      </c>
      <c r="B2" s="205"/>
      <c r="C2" s="205"/>
      <c r="D2" s="205"/>
      <c r="E2" s="205"/>
      <c r="F2" s="205"/>
      <c r="G2" s="206"/>
    </row>
    <row r="3" spans="1:7" x14ac:dyDescent="0.25">
      <c r="A3" s="204" t="s">
        <v>583</v>
      </c>
      <c r="B3" s="205"/>
      <c r="C3" s="205"/>
      <c r="D3" s="205"/>
      <c r="E3" s="205"/>
      <c r="F3" s="205"/>
      <c r="G3" s="206"/>
    </row>
    <row r="4" spans="1:7" ht="15.75" thickBot="1" x14ac:dyDescent="0.3">
      <c r="A4" s="207" t="s">
        <v>1</v>
      </c>
      <c r="B4" s="208"/>
      <c r="C4" s="208"/>
      <c r="D4" s="208"/>
      <c r="E4" s="208"/>
      <c r="F4" s="208"/>
      <c r="G4" s="209"/>
    </row>
    <row r="5" spans="1:7" ht="30.75" thickBot="1" x14ac:dyDescent="0.3">
      <c r="A5" s="2" t="s">
        <v>5</v>
      </c>
      <c r="B5" s="3">
        <v>2019</v>
      </c>
      <c r="C5" s="3" t="s">
        <v>582</v>
      </c>
      <c r="D5" s="4"/>
      <c r="E5" s="5" t="s">
        <v>5</v>
      </c>
      <c r="F5" s="3">
        <v>2019</v>
      </c>
      <c r="G5" s="3" t="s">
        <v>582</v>
      </c>
    </row>
    <row r="6" spans="1:7" x14ac:dyDescent="0.25">
      <c r="A6" s="6" t="s">
        <v>2</v>
      </c>
      <c r="B6" s="161"/>
      <c r="C6" s="161"/>
      <c r="D6" s="8"/>
      <c r="E6" s="161" t="s">
        <v>6</v>
      </c>
      <c r="F6" s="161">
        <f>F17</f>
        <v>0</v>
      </c>
      <c r="G6" s="176">
        <f>G17</f>
        <v>0</v>
      </c>
    </row>
    <row r="7" spans="1:7" x14ac:dyDescent="0.25">
      <c r="A7" s="6" t="s">
        <v>3</v>
      </c>
      <c r="B7" s="162"/>
      <c r="C7" s="162"/>
      <c r="D7" s="8"/>
      <c r="E7" s="161" t="s">
        <v>7</v>
      </c>
      <c r="F7" s="162"/>
      <c r="G7" s="162"/>
    </row>
    <row r="8" spans="1:7" x14ac:dyDescent="0.25">
      <c r="A8" s="10" t="s">
        <v>8</v>
      </c>
      <c r="B8" s="162">
        <f>B9+B10</f>
        <v>2267819.23</v>
      </c>
      <c r="C8" s="199">
        <f t="shared" ref="C8:D8" si="0">C9+C10</f>
        <v>3422589.63</v>
      </c>
      <c r="D8" s="199">
        <f t="shared" si="0"/>
        <v>0</v>
      </c>
      <c r="E8" s="162" t="s">
        <v>9</v>
      </c>
      <c r="F8" s="162">
        <v>2235860.02</v>
      </c>
      <c r="G8" s="162">
        <v>2360100.69</v>
      </c>
    </row>
    <row r="9" spans="1:7" x14ac:dyDescent="0.25">
      <c r="A9" s="10" t="s">
        <v>10</v>
      </c>
      <c r="B9" s="162">
        <v>46000</v>
      </c>
      <c r="C9" s="162">
        <v>20500</v>
      </c>
      <c r="D9" s="8"/>
      <c r="E9" s="162" t="s">
        <v>11</v>
      </c>
      <c r="F9" s="162"/>
      <c r="G9" s="162"/>
    </row>
    <row r="10" spans="1:7" x14ac:dyDescent="0.25">
      <c r="A10" s="10" t="s">
        <v>12</v>
      </c>
      <c r="B10" s="162">
        <v>2221819.23</v>
      </c>
      <c r="C10" s="162">
        <v>3402089.63</v>
      </c>
      <c r="D10" s="8"/>
      <c r="E10" s="162" t="s">
        <v>13</v>
      </c>
      <c r="F10" s="162">
        <v>0</v>
      </c>
      <c r="G10" s="162">
        <v>0</v>
      </c>
    </row>
    <row r="11" spans="1:7" x14ac:dyDescent="0.25">
      <c r="A11" s="10" t="s">
        <v>14</v>
      </c>
      <c r="B11" s="162"/>
      <c r="C11" s="162"/>
      <c r="D11" s="8"/>
      <c r="E11" s="162" t="s">
        <v>15</v>
      </c>
      <c r="F11" s="162"/>
      <c r="G11" s="162"/>
    </row>
    <row r="12" spans="1:7" x14ac:dyDescent="0.25">
      <c r="A12" s="10" t="s">
        <v>16</v>
      </c>
      <c r="B12" s="162"/>
      <c r="C12" s="162"/>
      <c r="D12" s="8"/>
      <c r="E12" s="162" t="s">
        <v>17</v>
      </c>
      <c r="F12" s="162"/>
      <c r="G12" s="162"/>
    </row>
    <row r="13" spans="1:7" x14ac:dyDescent="0.25">
      <c r="A13" s="10" t="s">
        <v>18</v>
      </c>
      <c r="B13" s="162"/>
      <c r="C13" s="162"/>
      <c r="D13" s="8"/>
      <c r="E13" s="162" t="s">
        <v>19</v>
      </c>
      <c r="F13" s="162"/>
      <c r="G13" s="162"/>
    </row>
    <row r="14" spans="1:7" ht="30" x14ac:dyDescent="0.25">
      <c r="A14" s="10" t="s">
        <v>20</v>
      </c>
      <c r="B14" s="162"/>
      <c r="C14" s="162"/>
      <c r="D14" s="8"/>
      <c r="E14" s="162" t="s">
        <v>21</v>
      </c>
      <c r="F14" s="162"/>
      <c r="G14" s="162"/>
    </row>
    <row r="15" spans="1:7" x14ac:dyDescent="0.25">
      <c r="A15" s="10" t="s">
        <v>22</v>
      </c>
      <c r="B15" s="162"/>
      <c r="C15" s="162"/>
      <c r="D15" s="8"/>
      <c r="E15" s="162" t="s">
        <v>23</v>
      </c>
      <c r="F15" s="162">
        <v>0</v>
      </c>
      <c r="G15" s="162">
        <v>0</v>
      </c>
    </row>
    <row r="16" spans="1:7" x14ac:dyDescent="0.25">
      <c r="A16" s="11" t="s">
        <v>24</v>
      </c>
      <c r="B16" s="162">
        <f>B18+B19+B23</f>
        <v>213526.90999999997</v>
      </c>
      <c r="C16" s="199">
        <f>C18+C19+C23</f>
        <v>159686.19</v>
      </c>
      <c r="D16" s="8"/>
      <c r="E16" s="162" t="s">
        <v>25</v>
      </c>
      <c r="F16" s="162"/>
      <c r="G16" s="162"/>
    </row>
    <row r="17" spans="1:7" x14ac:dyDescent="0.25">
      <c r="A17" s="10" t="s">
        <v>26</v>
      </c>
      <c r="B17" s="162"/>
      <c r="C17" s="162"/>
      <c r="D17" s="8"/>
      <c r="E17" s="162" t="s">
        <v>27</v>
      </c>
      <c r="F17" s="162"/>
      <c r="G17" s="162">
        <v>0</v>
      </c>
    </row>
    <row r="18" spans="1:7" x14ac:dyDescent="0.25">
      <c r="A18" s="10" t="s">
        <v>28</v>
      </c>
      <c r="B18" s="162">
        <v>24198.400000000001</v>
      </c>
      <c r="C18" s="162">
        <v>120830.6</v>
      </c>
      <c r="D18" s="8"/>
      <c r="E18" s="162" t="s">
        <v>29</v>
      </c>
      <c r="F18" s="162"/>
      <c r="G18" s="162"/>
    </row>
    <row r="19" spans="1:7" x14ac:dyDescent="0.25">
      <c r="A19" s="10" t="s">
        <v>30</v>
      </c>
      <c r="B19" s="162">
        <v>151541.46</v>
      </c>
      <c r="C19" s="162">
        <v>23791.64</v>
      </c>
      <c r="D19" s="8"/>
      <c r="E19" s="162" t="s">
        <v>31</v>
      </c>
      <c r="F19" s="162"/>
      <c r="G19" s="162"/>
    </row>
    <row r="20" spans="1:7" x14ac:dyDescent="0.25">
      <c r="A20" s="10" t="s">
        <v>32</v>
      </c>
      <c r="B20" s="162"/>
      <c r="C20" s="162"/>
      <c r="D20" s="8"/>
      <c r="E20" s="162" t="s">
        <v>33</v>
      </c>
      <c r="F20" s="162"/>
      <c r="G20" s="162"/>
    </row>
    <row r="21" spans="1:7" x14ac:dyDescent="0.25">
      <c r="A21" s="10" t="s">
        <v>34</v>
      </c>
      <c r="B21" s="162"/>
      <c r="C21" s="162"/>
      <c r="D21" s="8"/>
      <c r="E21" s="162" t="s">
        <v>35</v>
      </c>
      <c r="F21" s="162"/>
      <c r="G21" s="162"/>
    </row>
    <row r="22" spans="1:7" x14ac:dyDescent="0.25">
      <c r="A22" s="10" t="s">
        <v>36</v>
      </c>
      <c r="B22" s="162"/>
      <c r="C22" s="162"/>
      <c r="D22" s="8"/>
      <c r="E22" s="162" t="s">
        <v>37</v>
      </c>
      <c r="F22" s="162"/>
      <c r="G22" s="162"/>
    </row>
    <row r="23" spans="1:7" x14ac:dyDescent="0.25">
      <c r="A23" s="10" t="s">
        <v>38</v>
      </c>
      <c r="B23" s="162">
        <v>37787.050000000003</v>
      </c>
      <c r="C23" s="162">
        <v>15063.95</v>
      </c>
      <c r="D23" s="8"/>
      <c r="E23" s="162" t="s">
        <v>39</v>
      </c>
      <c r="F23" s="162"/>
      <c r="G23" s="162"/>
    </row>
    <row r="24" spans="1:7" x14ac:dyDescent="0.25">
      <c r="A24" s="10" t="s">
        <v>40</v>
      </c>
      <c r="B24" s="162">
        <f>B25+B29</f>
        <v>0</v>
      </c>
      <c r="C24" s="162">
        <f>C25+C29</f>
        <v>0</v>
      </c>
      <c r="D24" s="8"/>
      <c r="E24" s="162" t="s">
        <v>41</v>
      </c>
      <c r="F24" s="162"/>
      <c r="G24" s="162"/>
    </row>
    <row r="25" spans="1:7" ht="18.75" customHeight="1" x14ac:dyDescent="0.25">
      <c r="A25" s="10" t="s">
        <v>42</v>
      </c>
      <c r="B25" s="162">
        <v>0</v>
      </c>
      <c r="C25" s="162">
        <v>0</v>
      </c>
      <c r="D25" s="8"/>
      <c r="E25" s="162" t="s">
        <v>43</v>
      </c>
      <c r="F25" s="162"/>
      <c r="G25" s="162"/>
    </row>
    <row r="26" spans="1:7" x14ac:dyDescent="0.25">
      <c r="A26" s="10" t="s">
        <v>44</v>
      </c>
      <c r="B26" s="162"/>
      <c r="C26" s="162"/>
      <c r="D26" s="8"/>
      <c r="E26" s="162" t="s">
        <v>45</v>
      </c>
      <c r="F26" s="162"/>
      <c r="G26" s="162"/>
    </row>
    <row r="27" spans="1:7" x14ac:dyDescent="0.25">
      <c r="A27" s="10" t="s">
        <v>46</v>
      </c>
      <c r="B27" s="162"/>
      <c r="C27" s="162"/>
      <c r="D27" s="8"/>
      <c r="E27" s="162" t="s">
        <v>47</v>
      </c>
      <c r="F27" s="162">
        <v>0</v>
      </c>
      <c r="G27" s="162">
        <v>0</v>
      </c>
    </row>
    <row r="28" spans="1:7" x14ac:dyDescent="0.25">
      <c r="A28" s="10" t="s">
        <v>48</v>
      </c>
      <c r="B28" s="162"/>
      <c r="C28" s="162"/>
      <c r="D28" s="8"/>
      <c r="E28" s="162" t="s">
        <v>49</v>
      </c>
      <c r="F28" s="162"/>
      <c r="G28" s="162"/>
    </row>
    <row r="29" spans="1:7" x14ac:dyDescent="0.25">
      <c r="A29" s="10" t="s">
        <v>50</v>
      </c>
      <c r="B29" s="162">
        <v>0</v>
      </c>
      <c r="C29" s="162">
        <v>0</v>
      </c>
      <c r="D29" s="8"/>
      <c r="E29" s="162" t="s">
        <v>51</v>
      </c>
      <c r="F29" s="162">
        <v>0</v>
      </c>
      <c r="G29" s="162">
        <v>0</v>
      </c>
    </row>
    <row r="30" spans="1:7" ht="30" x14ac:dyDescent="0.25">
      <c r="A30" s="10" t="s">
        <v>52</v>
      </c>
      <c r="B30" s="162">
        <f>B31</f>
        <v>2881214.99</v>
      </c>
      <c r="C30" s="162">
        <f>C31</f>
        <v>3869452.43</v>
      </c>
      <c r="D30" s="8"/>
      <c r="E30" s="162" t="s">
        <v>53</v>
      </c>
      <c r="F30" s="162"/>
      <c r="G30" s="162"/>
    </row>
    <row r="31" spans="1:7" x14ac:dyDescent="0.25">
      <c r="A31" s="10" t="s">
        <v>54</v>
      </c>
      <c r="B31" s="162">
        <v>2881214.99</v>
      </c>
      <c r="C31" s="162">
        <v>3869452.43</v>
      </c>
      <c r="D31" s="8"/>
      <c r="E31" s="162" t="s">
        <v>55</v>
      </c>
      <c r="F31" s="162"/>
      <c r="G31" s="162"/>
    </row>
    <row r="32" spans="1:7" x14ac:dyDescent="0.25">
      <c r="A32" s="10" t="s">
        <v>56</v>
      </c>
      <c r="B32" s="162"/>
      <c r="C32" s="162"/>
      <c r="D32" s="8"/>
      <c r="E32" s="162" t="s">
        <v>57</v>
      </c>
      <c r="F32" s="162"/>
      <c r="G32" s="162"/>
    </row>
    <row r="33" spans="1:7" x14ac:dyDescent="0.25">
      <c r="A33" s="10" t="s">
        <v>58</v>
      </c>
      <c r="B33" s="162"/>
      <c r="C33" s="162"/>
      <c r="D33" s="8"/>
      <c r="E33" s="162" t="s">
        <v>59</v>
      </c>
      <c r="F33" s="162"/>
      <c r="G33" s="162"/>
    </row>
    <row r="34" spans="1:7" x14ac:dyDescent="0.25">
      <c r="A34" s="10" t="s">
        <v>60</v>
      </c>
      <c r="B34" s="162"/>
      <c r="C34" s="162"/>
      <c r="D34" s="8"/>
      <c r="E34" s="162" t="s">
        <v>61</v>
      </c>
      <c r="F34" s="162"/>
      <c r="G34" s="162"/>
    </row>
    <row r="35" spans="1:7" x14ac:dyDescent="0.25">
      <c r="A35" s="10" t="s">
        <v>62</v>
      </c>
      <c r="B35" s="162"/>
      <c r="C35" s="162"/>
      <c r="D35" s="8"/>
      <c r="E35" s="162" t="s">
        <v>63</v>
      </c>
      <c r="F35" s="162"/>
      <c r="G35" s="162"/>
    </row>
    <row r="36" spans="1:7" x14ac:dyDescent="0.25">
      <c r="A36" s="10" t="s">
        <v>64</v>
      </c>
      <c r="B36" s="162"/>
      <c r="C36" s="162"/>
      <c r="D36" s="8"/>
      <c r="E36" s="162" t="s">
        <v>65</v>
      </c>
      <c r="F36" s="162"/>
      <c r="G36" s="162"/>
    </row>
    <row r="37" spans="1:7" x14ac:dyDescent="0.25">
      <c r="A37" s="10" t="s">
        <v>66</v>
      </c>
      <c r="B37" s="162"/>
      <c r="C37" s="162"/>
      <c r="D37" s="8"/>
      <c r="E37" s="162" t="s">
        <v>67</v>
      </c>
      <c r="F37" s="162"/>
      <c r="G37" s="162"/>
    </row>
    <row r="38" spans="1:7" x14ac:dyDescent="0.25">
      <c r="A38" s="10" t="s">
        <v>68</v>
      </c>
      <c r="B38" s="162"/>
      <c r="C38" s="162"/>
      <c r="D38" s="8"/>
      <c r="E38" s="162" t="s">
        <v>69</v>
      </c>
      <c r="F38" s="162"/>
      <c r="G38" s="162"/>
    </row>
    <row r="39" spans="1:7" x14ac:dyDescent="0.25">
      <c r="A39" s="10" t="s">
        <v>70</v>
      </c>
      <c r="B39" s="162"/>
      <c r="C39" s="162"/>
      <c r="D39" s="8"/>
      <c r="E39" s="162" t="s">
        <v>71</v>
      </c>
      <c r="F39" s="162"/>
      <c r="G39" s="162"/>
    </row>
    <row r="40" spans="1:7" x14ac:dyDescent="0.25">
      <c r="A40" s="10" t="s">
        <v>72</v>
      </c>
      <c r="B40" s="162"/>
      <c r="C40" s="162"/>
      <c r="D40" s="8"/>
      <c r="E40" s="162" t="s">
        <v>73</v>
      </c>
      <c r="F40" s="162"/>
      <c r="G40" s="162"/>
    </row>
    <row r="41" spans="1:7" x14ac:dyDescent="0.25">
      <c r="A41" s="10" t="s">
        <v>74</v>
      </c>
      <c r="B41" s="162"/>
      <c r="C41" s="162"/>
      <c r="D41" s="8"/>
      <c r="E41" s="162" t="s">
        <v>75</v>
      </c>
      <c r="F41" s="162"/>
      <c r="G41" s="162"/>
    </row>
    <row r="42" spans="1:7" x14ac:dyDescent="0.25">
      <c r="A42" s="10" t="s">
        <v>76</v>
      </c>
      <c r="B42" s="162"/>
      <c r="C42" s="162"/>
      <c r="D42" s="8"/>
      <c r="E42" s="162" t="s">
        <v>77</v>
      </c>
      <c r="F42" s="162"/>
      <c r="G42" s="162"/>
    </row>
    <row r="43" spans="1:7" x14ac:dyDescent="0.25">
      <c r="A43" s="10" t="s">
        <v>78</v>
      </c>
      <c r="B43" s="162"/>
      <c r="C43" s="162"/>
      <c r="D43" s="8"/>
      <c r="E43" s="162" t="s">
        <v>79</v>
      </c>
      <c r="F43" s="162"/>
      <c r="G43" s="162"/>
    </row>
    <row r="44" spans="1:7" x14ac:dyDescent="0.25">
      <c r="A44" s="10" t="s">
        <v>80</v>
      </c>
      <c r="B44" s="162"/>
      <c r="C44" s="162"/>
      <c r="D44" s="8"/>
      <c r="E44" s="162" t="s">
        <v>81</v>
      </c>
      <c r="F44" s="162"/>
      <c r="G44" s="162"/>
    </row>
    <row r="45" spans="1:7" x14ac:dyDescent="0.25">
      <c r="A45" s="10"/>
      <c r="B45" s="162"/>
      <c r="C45" s="162"/>
      <c r="D45" s="8"/>
      <c r="E45" s="162"/>
      <c r="F45" s="162"/>
      <c r="G45" s="162"/>
    </row>
    <row r="46" spans="1:7" x14ac:dyDescent="0.25">
      <c r="A46" s="6" t="s">
        <v>82</v>
      </c>
      <c r="B46" s="125">
        <f>B8+B16+B24+B30+B36+B37+B40</f>
        <v>5362561.1300000008</v>
      </c>
      <c r="C46" s="125">
        <f>C8+C16+C24+C30</f>
        <v>7451728.25</v>
      </c>
      <c r="D46" s="8"/>
      <c r="E46" s="161" t="s">
        <v>83</v>
      </c>
      <c r="F46" s="162">
        <f>SUM(F8:F45)</f>
        <v>2235860.02</v>
      </c>
      <c r="G46" s="184">
        <f>SUM(G8:G45)</f>
        <v>2360100.69</v>
      </c>
    </row>
    <row r="47" spans="1:7" ht="15.75" thickBot="1" x14ac:dyDescent="0.3">
      <c r="A47" s="12"/>
      <c r="B47" s="13"/>
      <c r="C47" s="13"/>
      <c r="D47" s="14"/>
      <c r="E47" s="163"/>
      <c r="F47" s="13"/>
      <c r="G47" s="13"/>
    </row>
    <row r="48" spans="1:7" x14ac:dyDescent="0.25">
      <c r="A48" s="21"/>
      <c r="B48" s="22"/>
      <c r="C48" s="22"/>
      <c r="D48" s="22"/>
      <c r="E48" s="23"/>
      <c r="F48" s="22"/>
      <c r="G48" s="22"/>
    </row>
    <row r="49" spans="1:7" x14ac:dyDescent="0.25">
      <c r="A49" s="21"/>
      <c r="B49" s="22"/>
      <c r="C49" s="22"/>
      <c r="D49" s="22"/>
      <c r="E49" s="23"/>
      <c r="F49" s="22"/>
      <c r="G49" s="22"/>
    </row>
    <row r="50" spans="1:7" ht="15.75" thickBot="1" x14ac:dyDescent="0.3"/>
    <row r="51" spans="1:7" x14ac:dyDescent="0.25">
      <c r="A51" s="15" t="s">
        <v>84</v>
      </c>
      <c r="B51" s="16"/>
      <c r="C51" s="16"/>
      <c r="D51" s="17"/>
      <c r="E51" s="165" t="s">
        <v>85</v>
      </c>
      <c r="F51" s="16"/>
      <c r="G51" s="16"/>
    </row>
    <row r="52" spans="1:7" x14ac:dyDescent="0.25">
      <c r="A52" s="10" t="s">
        <v>86</v>
      </c>
      <c r="B52" s="162"/>
      <c r="C52" s="162"/>
      <c r="D52" s="8"/>
      <c r="E52" s="162" t="s">
        <v>87</v>
      </c>
      <c r="F52" s="162">
        <v>312967.24</v>
      </c>
      <c r="G52" s="162">
        <v>20490</v>
      </c>
    </row>
    <row r="53" spans="1:7" x14ac:dyDescent="0.25">
      <c r="A53" s="10" t="s">
        <v>88</v>
      </c>
      <c r="B53" s="162"/>
      <c r="C53" s="162"/>
      <c r="D53" s="8"/>
      <c r="E53" s="162" t="s">
        <v>89</v>
      </c>
      <c r="F53" s="162"/>
      <c r="G53" s="162"/>
    </row>
    <row r="54" spans="1:7" x14ac:dyDescent="0.25">
      <c r="A54" s="10" t="s">
        <v>90</v>
      </c>
      <c r="B54" s="162"/>
      <c r="C54" s="162"/>
      <c r="D54" s="8"/>
      <c r="E54" s="162" t="s">
        <v>91</v>
      </c>
      <c r="F54" s="162"/>
      <c r="G54" s="162"/>
    </row>
    <row r="55" spans="1:7" x14ac:dyDescent="0.25">
      <c r="A55" s="10" t="s">
        <v>92</v>
      </c>
      <c r="B55" s="162">
        <v>2568531.91</v>
      </c>
      <c r="C55" s="162">
        <v>2131154.66</v>
      </c>
      <c r="D55" s="8"/>
      <c r="E55" s="162" t="s">
        <v>93</v>
      </c>
      <c r="F55" s="162"/>
      <c r="G55" s="162"/>
    </row>
    <row r="56" spans="1:7" x14ac:dyDescent="0.25">
      <c r="A56" s="10" t="s">
        <v>94</v>
      </c>
      <c r="B56" s="162">
        <v>483184.35</v>
      </c>
      <c r="C56" s="162">
        <v>372781.31</v>
      </c>
      <c r="D56" s="8"/>
      <c r="E56" s="162" t="s">
        <v>95</v>
      </c>
      <c r="F56" s="162"/>
      <c r="G56" s="162"/>
    </row>
    <row r="57" spans="1:7" x14ac:dyDescent="0.25">
      <c r="A57" s="10" t="s">
        <v>96</v>
      </c>
      <c r="B57" s="162">
        <v>-2224003.67</v>
      </c>
      <c r="C57" s="162">
        <v>-2013813.37</v>
      </c>
      <c r="D57" s="18"/>
      <c r="E57" s="162" t="s">
        <v>97</v>
      </c>
      <c r="F57" s="162"/>
      <c r="G57" s="162"/>
    </row>
    <row r="58" spans="1:7" x14ac:dyDescent="0.25">
      <c r="A58" s="10" t="s">
        <v>98</v>
      </c>
      <c r="B58" s="162"/>
      <c r="C58" s="162"/>
      <c r="D58" s="18"/>
      <c r="E58" s="161"/>
      <c r="F58" s="162"/>
      <c r="G58" s="162"/>
    </row>
    <row r="59" spans="1:7" x14ac:dyDescent="0.25">
      <c r="A59" s="10" t="s">
        <v>99</v>
      </c>
      <c r="B59" s="162"/>
      <c r="C59" s="162"/>
      <c r="D59" s="18"/>
      <c r="E59" s="161" t="s">
        <v>100</v>
      </c>
      <c r="F59" s="162">
        <f>SUM(F52:F58)</f>
        <v>312967.24</v>
      </c>
      <c r="G59" s="162">
        <f>SUM(G52:G58)</f>
        <v>20490</v>
      </c>
    </row>
    <row r="60" spans="1:7" x14ac:dyDescent="0.25">
      <c r="A60" s="10" t="s">
        <v>101</v>
      </c>
      <c r="B60" s="162"/>
      <c r="C60" s="162"/>
      <c r="D60" s="8"/>
      <c r="E60" s="164"/>
      <c r="F60" s="162"/>
      <c r="G60" s="162"/>
    </row>
    <row r="61" spans="1:7" x14ac:dyDescent="0.25">
      <c r="A61" s="10"/>
      <c r="B61" s="162"/>
      <c r="C61" s="162"/>
      <c r="D61" s="8"/>
      <c r="E61" s="161" t="s">
        <v>102</v>
      </c>
      <c r="F61" s="162">
        <f>F46+F59</f>
        <v>2548827.2599999998</v>
      </c>
      <c r="G61" s="162">
        <f>G46+G59</f>
        <v>2380590.69</v>
      </c>
    </row>
    <row r="62" spans="1:7" x14ac:dyDescent="0.25">
      <c r="A62" s="6" t="s">
        <v>103</v>
      </c>
      <c r="B62" s="162">
        <f>B52+B53+B54+B55+B56+B57+B58+B59+B60</f>
        <v>827712.59000000032</v>
      </c>
      <c r="C62" s="162">
        <f>C52+C53+C54+C55+C56+C57+C58+C59+C60</f>
        <v>490122.60000000009</v>
      </c>
      <c r="D62" s="8"/>
      <c r="E62" s="162"/>
      <c r="F62" s="162"/>
      <c r="G62" s="162"/>
    </row>
    <row r="63" spans="1:7" x14ac:dyDescent="0.25">
      <c r="A63" s="10"/>
      <c r="B63" s="162"/>
      <c r="C63" s="162"/>
      <c r="D63" s="18"/>
      <c r="E63" s="161" t="s">
        <v>104</v>
      </c>
      <c r="F63" s="162"/>
      <c r="G63" s="162"/>
    </row>
    <row r="64" spans="1:7" x14ac:dyDescent="0.25">
      <c r="A64" s="6" t="s">
        <v>105</v>
      </c>
      <c r="B64" s="125">
        <f>B46+B62</f>
        <v>6190273.7200000007</v>
      </c>
      <c r="C64" s="125">
        <f>C46+C62</f>
        <v>7941850.8499999996</v>
      </c>
      <c r="D64" s="8"/>
      <c r="E64" s="161"/>
      <c r="F64" s="162"/>
      <c r="G64" s="162"/>
    </row>
    <row r="65" spans="1:7" x14ac:dyDescent="0.25">
      <c r="A65" s="10"/>
      <c r="B65" s="162"/>
      <c r="C65" s="162"/>
      <c r="D65" s="8"/>
      <c r="E65" s="161" t="s">
        <v>106</v>
      </c>
      <c r="F65" s="162">
        <f>F66+F68</f>
        <v>289666.06</v>
      </c>
      <c r="G65" s="162">
        <f>G66+G68</f>
        <v>289666.06</v>
      </c>
    </row>
    <row r="66" spans="1:7" x14ac:dyDescent="0.25">
      <c r="A66" s="10"/>
      <c r="B66" s="162"/>
      <c r="C66" s="162"/>
      <c r="D66" s="8"/>
      <c r="E66" s="162" t="s">
        <v>107</v>
      </c>
      <c r="F66" s="162">
        <v>279196.06</v>
      </c>
      <c r="G66" s="162">
        <v>279196.06</v>
      </c>
    </row>
    <row r="67" spans="1:7" x14ac:dyDescent="0.25">
      <c r="A67" s="10"/>
      <c r="B67" s="162"/>
      <c r="C67" s="162"/>
      <c r="D67" s="8"/>
      <c r="E67" s="162" t="s">
        <v>108</v>
      </c>
      <c r="F67" s="162"/>
      <c r="G67" s="162"/>
    </row>
    <row r="68" spans="1:7" x14ac:dyDescent="0.25">
      <c r="A68" s="10"/>
      <c r="B68" s="162"/>
      <c r="C68" s="162"/>
      <c r="D68" s="8"/>
      <c r="E68" s="162" t="s">
        <v>109</v>
      </c>
      <c r="F68" s="162">
        <v>10470</v>
      </c>
      <c r="G68" s="162">
        <v>10470</v>
      </c>
    </row>
    <row r="69" spans="1:7" x14ac:dyDescent="0.25">
      <c r="A69" s="10"/>
      <c r="B69" s="162"/>
      <c r="C69" s="162"/>
      <c r="D69" s="8"/>
      <c r="E69" s="162"/>
      <c r="F69" s="162"/>
      <c r="G69" s="162"/>
    </row>
    <row r="70" spans="1:7" x14ac:dyDescent="0.25">
      <c r="A70" s="10"/>
      <c r="B70" s="162"/>
      <c r="C70" s="162"/>
      <c r="D70" s="8"/>
      <c r="E70" s="161" t="s">
        <v>110</v>
      </c>
      <c r="F70" s="162">
        <f>F71+F72</f>
        <v>3351780.4000000004</v>
      </c>
      <c r="G70" s="162">
        <f>G71+G72</f>
        <v>5271594.0999999996</v>
      </c>
    </row>
    <row r="71" spans="1:7" x14ac:dyDescent="0.25">
      <c r="A71" s="10"/>
      <c r="B71" s="162"/>
      <c r="C71" s="162"/>
      <c r="D71" s="8"/>
      <c r="E71" s="162" t="s">
        <v>111</v>
      </c>
      <c r="F71" s="162">
        <v>-533713.49</v>
      </c>
      <c r="G71" s="162">
        <v>-117648.57</v>
      </c>
    </row>
    <row r="72" spans="1:7" x14ac:dyDescent="0.25">
      <c r="A72" s="10"/>
      <c r="B72" s="162"/>
      <c r="C72" s="162"/>
      <c r="D72" s="8"/>
      <c r="E72" s="162" t="s">
        <v>112</v>
      </c>
      <c r="F72" s="162">
        <v>3885493.89</v>
      </c>
      <c r="G72" s="162">
        <v>5389242.6699999999</v>
      </c>
    </row>
    <row r="73" spans="1:7" x14ac:dyDescent="0.25">
      <c r="A73" s="10"/>
      <c r="B73" s="162"/>
      <c r="C73" s="162"/>
      <c r="D73" s="8"/>
      <c r="E73" s="162" t="s">
        <v>113</v>
      </c>
      <c r="F73" s="162"/>
      <c r="G73" s="162"/>
    </row>
    <row r="74" spans="1:7" x14ac:dyDescent="0.25">
      <c r="A74" s="10"/>
      <c r="B74" s="162"/>
      <c r="C74" s="162"/>
      <c r="D74" s="8"/>
      <c r="E74" s="162" t="s">
        <v>114</v>
      </c>
      <c r="F74" s="162"/>
      <c r="G74" s="162"/>
    </row>
    <row r="75" spans="1:7" x14ac:dyDescent="0.25">
      <c r="A75" s="10"/>
      <c r="B75" s="162"/>
      <c r="C75" s="162"/>
      <c r="D75" s="8"/>
      <c r="E75" s="162" t="s">
        <v>115</v>
      </c>
      <c r="F75" s="162"/>
      <c r="G75" s="162"/>
    </row>
    <row r="76" spans="1:7" x14ac:dyDescent="0.25">
      <c r="A76" s="10"/>
      <c r="B76" s="162"/>
      <c r="C76" s="162"/>
      <c r="D76" s="8"/>
      <c r="E76" s="162"/>
      <c r="F76" s="162"/>
      <c r="G76" s="162"/>
    </row>
    <row r="77" spans="1:7" ht="30" x14ac:dyDescent="0.25">
      <c r="A77" s="10"/>
      <c r="B77" s="162"/>
      <c r="C77" s="162"/>
      <c r="D77" s="8"/>
      <c r="E77" s="161" t="s">
        <v>116</v>
      </c>
      <c r="F77" s="162"/>
      <c r="G77" s="162"/>
    </row>
    <row r="78" spans="1:7" x14ac:dyDescent="0.25">
      <c r="A78" s="10"/>
      <c r="B78" s="162"/>
      <c r="C78" s="162"/>
      <c r="D78" s="8"/>
      <c r="E78" s="162" t="s">
        <v>117</v>
      </c>
      <c r="F78" s="162"/>
      <c r="G78" s="162"/>
    </row>
    <row r="79" spans="1:7" x14ac:dyDescent="0.25">
      <c r="A79" s="10"/>
      <c r="B79" s="162"/>
      <c r="C79" s="162"/>
      <c r="D79" s="8"/>
      <c r="E79" s="162" t="s">
        <v>118</v>
      </c>
      <c r="F79" s="162"/>
      <c r="G79" s="162"/>
    </row>
    <row r="80" spans="1:7" x14ac:dyDescent="0.25">
      <c r="A80" s="10"/>
      <c r="B80" s="162"/>
      <c r="C80" s="162"/>
      <c r="D80" s="8"/>
      <c r="E80" s="162"/>
      <c r="F80" s="162"/>
      <c r="G80" s="162"/>
    </row>
    <row r="81" spans="1:7" x14ac:dyDescent="0.25">
      <c r="A81" s="10"/>
      <c r="B81" s="162"/>
      <c r="C81" s="162"/>
      <c r="D81" s="8"/>
      <c r="E81" s="161" t="s">
        <v>119</v>
      </c>
      <c r="F81" s="162">
        <f>F65+F70+F77</f>
        <v>3641446.4600000004</v>
      </c>
      <c r="G81" s="162">
        <f>G65+G70+G77</f>
        <v>5561260.1599999992</v>
      </c>
    </row>
    <row r="82" spans="1:7" x14ac:dyDescent="0.25">
      <c r="A82" s="10"/>
      <c r="B82" s="162"/>
      <c r="C82" s="162"/>
      <c r="D82" s="8"/>
      <c r="E82" s="162"/>
      <c r="F82" s="162"/>
      <c r="G82" s="162"/>
    </row>
    <row r="83" spans="1:7" x14ac:dyDescent="0.25">
      <c r="A83" s="10"/>
      <c r="B83" s="162"/>
      <c r="C83" s="162"/>
      <c r="D83" s="8"/>
      <c r="E83" s="161" t="s">
        <v>120</v>
      </c>
      <c r="F83" s="125">
        <f>F61+F81</f>
        <v>6190273.7200000007</v>
      </c>
      <c r="G83" s="162">
        <f>G61+G81</f>
        <v>7941850.8499999996</v>
      </c>
    </row>
    <row r="84" spans="1:7" x14ac:dyDescent="0.25">
      <c r="A84" s="10"/>
      <c r="B84" s="162"/>
      <c r="C84" s="162"/>
      <c r="D84" s="8"/>
      <c r="E84" s="162"/>
      <c r="F84" s="162"/>
      <c r="G84" s="162"/>
    </row>
    <row r="85" spans="1:7" x14ac:dyDescent="0.25">
      <c r="A85" s="10"/>
      <c r="B85" s="162"/>
      <c r="C85" s="162"/>
      <c r="D85" s="8"/>
      <c r="E85" s="162"/>
      <c r="F85" s="162"/>
      <c r="G85" s="162"/>
    </row>
    <row r="86" spans="1:7" x14ac:dyDescent="0.25">
      <c r="A86" s="10"/>
      <c r="B86" s="162"/>
      <c r="C86" s="162"/>
      <c r="D86" s="8"/>
      <c r="E86" s="162"/>
      <c r="F86" s="162"/>
      <c r="G86" s="162"/>
    </row>
    <row r="87" spans="1:7" ht="15.75" thickBot="1" x14ac:dyDescent="0.3">
      <c r="A87" s="20"/>
      <c r="B87" s="13"/>
      <c r="C87" s="13"/>
      <c r="D87" s="14"/>
      <c r="E87" s="13"/>
      <c r="F87" s="13"/>
      <c r="G87" s="13"/>
    </row>
    <row r="96" spans="1:7" x14ac:dyDescent="0.25">
      <c r="A96" s="183" t="s">
        <v>567</v>
      </c>
      <c r="E96" s="183" t="s">
        <v>576</v>
      </c>
    </row>
    <row r="97" spans="1:5" x14ac:dyDescent="0.25">
      <c r="A97" s="183" t="s">
        <v>568</v>
      </c>
      <c r="E97" s="183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zoomScaleNormal="100" workbookViewId="0">
      <selection activeCell="G9" sqref="G9"/>
    </sheetView>
  </sheetViews>
  <sheetFormatPr baseColWidth="10" defaultRowHeight="15" x14ac:dyDescent="0.25"/>
  <cols>
    <col min="1" max="1" width="47.140625" customWidth="1"/>
    <col min="2" max="6" width="14.5703125" style="129" bestFit="1" customWidth="1"/>
    <col min="7" max="7" width="25.42578125" style="129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201" t="s">
        <v>562</v>
      </c>
      <c r="B1" s="202"/>
      <c r="C1" s="202"/>
      <c r="D1" s="202"/>
      <c r="E1" s="202"/>
      <c r="F1" s="202"/>
      <c r="G1" s="202"/>
      <c r="H1" s="100"/>
    </row>
    <row r="2" spans="1:14" x14ac:dyDescent="0.25">
      <c r="A2" s="237" t="s">
        <v>514</v>
      </c>
      <c r="B2" s="238"/>
      <c r="C2" s="238"/>
      <c r="D2" s="238"/>
      <c r="E2" s="238"/>
      <c r="F2" s="238"/>
      <c r="G2" s="238"/>
      <c r="H2" s="100"/>
    </row>
    <row r="3" spans="1:14" ht="15.75" thickBot="1" x14ac:dyDescent="0.3">
      <c r="A3" s="240" t="s">
        <v>1</v>
      </c>
      <c r="B3" s="241"/>
      <c r="C3" s="241"/>
      <c r="D3" s="241"/>
      <c r="E3" s="241"/>
      <c r="F3" s="241"/>
      <c r="G3" s="241"/>
      <c r="H3" s="100"/>
    </row>
    <row r="4" spans="1:14" ht="33" thickBot="1" x14ac:dyDescent="0.3">
      <c r="A4" s="103" t="s">
        <v>451</v>
      </c>
      <c r="B4" s="177">
        <v>2014</v>
      </c>
      <c r="C4" s="177">
        <v>2015</v>
      </c>
      <c r="D4" s="177">
        <v>2016</v>
      </c>
      <c r="E4" s="177">
        <v>2017</v>
      </c>
      <c r="F4" s="177">
        <v>2018</v>
      </c>
      <c r="G4" s="178" t="s">
        <v>581</v>
      </c>
      <c r="H4" s="72"/>
    </row>
    <row r="5" spans="1:14" x14ac:dyDescent="0.25">
      <c r="A5" s="107" t="s">
        <v>488</v>
      </c>
      <c r="B5" s="127">
        <f>B6+B7+B8+B10+B12</f>
        <v>25141052.219999999</v>
      </c>
      <c r="C5" s="127">
        <f>C6+C7+C8+C10+C12</f>
        <v>28316238.77</v>
      </c>
      <c r="D5" s="127">
        <f t="shared" ref="D5:G5" si="0">D6+D7+D8+D10+D12</f>
        <v>27566505.120000001</v>
      </c>
      <c r="E5" s="127">
        <f t="shared" si="0"/>
        <v>28596509.240000002</v>
      </c>
      <c r="F5" s="127">
        <f t="shared" si="0"/>
        <v>34005377.82</v>
      </c>
      <c r="G5" s="127">
        <f>G6+G7+G8+G9+G10+G12</f>
        <v>22737402.160000004</v>
      </c>
      <c r="H5" s="72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108" t="s">
        <v>489</v>
      </c>
      <c r="B6" s="127">
        <v>5791122.4100000001</v>
      </c>
      <c r="C6" s="127">
        <v>6282285.9299999997</v>
      </c>
      <c r="D6" s="127">
        <v>6533843.7699999996</v>
      </c>
      <c r="E6" s="127">
        <v>6858379.1399999997</v>
      </c>
      <c r="F6" s="127">
        <v>8419444.1500000004</v>
      </c>
      <c r="G6" s="127">
        <v>8220577.6100000003</v>
      </c>
      <c r="H6" s="72">
        <v>1932568.22</v>
      </c>
      <c r="I6" t="s">
        <v>575</v>
      </c>
      <c r="L6">
        <v>6467631</v>
      </c>
      <c r="M6">
        <f>H6+L6</f>
        <v>8400199.2200000007</v>
      </c>
    </row>
    <row r="7" spans="1:14" x14ac:dyDescent="0.25">
      <c r="A7" s="108" t="s">
        <v>490</v>
      </c>
      <c r="B7" s="127">
        <v>11036249.91</v>
      </c>
      <c r="C7" s="127">
        <v>11829420.800000001</v>
      </c>
      <c r="D7" s="127">
        <v>13319754.32</v>
      </c>
      <c r="E7" s="127">
        <v>14783541.98</v>
      </c>
      <c r="F7" s="127">
        <v>16257744.43</v>
      </c>
      <c r="G7" s="127">
        <v>9281014.9700000007</v>
      </c>
      <c r="H7" s="72">
        <v>1980041.54</v>
      </c>
      <c r="L7">
        <v>5650478</v>
      </c>
      <c r="M7">
        <f t="shared" ref="M7:M8" si="1">H7+L7</f>
        <v>7630519.54</v>
      </c>
    </row>
    <row r="8" spans="1:14" x14ac:dyDescent="0.25">
      <c r="A8" s="108" t="s">
        <v>491</v>
      </c>
      <c r="B8" s="127">
        <v>8095072.2699999996</v>
      </c>
      <c r="C8" s="127">
        <v>10076680.550000001</v>
      </c>
      <c r="D8" s="127">
        <v>7712907.0300000003</v>
      </c>
      <c r="E8" s="127">
        <v>6954588.1200000001</v>
      </c>
      <c r="F8" s="127">
        <v>9328189.2400000002</v>
      </c>
      <c r="G8" s="127">
        <v>4424754.58</v>
      </c>
      <c r="H8" s="72">
        <v>897627.89</v>
      </c>
      <c r="L8">
        <v>2367372</v>
      </c>
      <c r="M8">
        <f t="shared" si="1"/>
        <v>3264999.89</v>
      </c>
    </row>
    <row r="9" spans="1:14" ht="30" x14ac:dyDescent="0.25">
      <c r="A9" s="108" t="s">
        <v>492</v>
      </c>
      <c r="B9" s="127"/>
      <c r="C9" s="127"/>
      <c r="D9" s="127"/>
      <c r="E9" s="127"/>
      <c r="F9" s="127"/>
      <c r="G9" s="127">
        <v>811055</v>
      </c>
      <c r="H9" s="72"/>
      <c r="M9">
        <f>SUM(M6:M8)</f>
        <v>19295718.650000002</v>
      </c>
    </row>
    <row r="10" spans="1:14" x14ac:dyDescent="0.25">
      <c r="A10" s="108" t="s">
        <v>493</v>
      </c>
      <c r="B10" s="127">
        <v>0</v>
      </c>
      <c r="C10" s="127"/>
      <c r="D10" s="127"/>
      <c r="E10" s="127"/>
      <c r="F10" s="127"/>
      <c r="G10" s="127"/>
      <c r="H10" s="72"/>
    </row>
    <row r="11" spans="1:14" x14ac:dyDescent="0.25">
      <c r="A11" s="108" t="s">
        <v>494</v>
      </c>
      <c r="B11" s="127"/>
      <c r="C11" s="127"/>
      <c r="D11" s="127"/>
      <c r="E11" s="127"/>
      <c r="F11" s="127"/>
      <c r="G11" s="127"/>
      <c r="H11" s="72"/>
    </row>
    <row r="12" spans="1:14" x14ac:dyDescent="0.25">
      <c r="A12" s="108" t="s">
        <v>495</v>
      </c>
      <c r="B12" s="127">
        <v>218607.63</v>
      </c>
      <c r="C12" s="127">
        <v>127851.49</v>
      </c>
      <c r="D12" s="127">
        <v>0</v>
      </c>
      <c r="E12" s="127">
        <v>0</v>
      </c>
      <c r="F12" s="127">
        <v>0</v>
      </c>
      <c r="G12" s="127">
        <v>0</v>
      </c>
      <c r="H12" s="72"/>
    </row>
    <row r="13" spans="1:14" x14ac:dyDescent="0.25">
      <c r="A13" s="108" t="s">
        <v>496</v>
      </c>
      <c r="B13" s="127"/>
      <c r="C13" s="127"/>
      <c r="D13" s="127"/>
      <c r="E13" s="127"/>
      <c r="F13" s="127"/>
      <c r="G13" s="127"/>
      <c r="H13" s="72"/>
    </row>
    <row r="14" spans="1:14" x14ac:dyDescent="0.25">
      <c r="A14" s="108" t="s">
        <v>497</v>
      </c>
      <c r="B14" s="127"/>
      <c r="C14" s="127"/>
      <c r="D14" s="127"/>
      <c r="E14" s="127"/>
      <c r="F14" s="127"/>
      <c r="G14" s="127"/>
      <c r="H14" s="72"/>
    </row>
    <row r="15" spans="1:14" x14ac:dyDescent="0.25">
      <c r="A15" s="108"/>
      <c r="B15" s="127"/>
      <c r="C15" s="127"/>
      <c r="D15" s="127"/>
      <c r="E15" s="127"/>
      <c r="F15" s="127"/>
      <c r="G15" s="127"/>
      <c r="H15" s="72"/>
    </row>
    <row r="16" spans="1:14" x14ac:dyDescent="0.25">
      <c r="A16" s="107" t="s">
        <v>498</v>
      </c>
      <c r="B16" s="127"/>
      <c r="C16" s="127"/>
      <c r="D16" s="127">
        <v>557800</v>
      </c>
      <c r="E16" s="127">
        <v>0</v>
      </c>
      <c r="F16" s="127">
        <v>0</v>
      </c>
      <c r="G16" s="127">
        <f>G17+G18+G19+G20</f>
        <v>0</v>
      </c>
      <c r="H16" s="72"/>
    </row>
    <row r="17" spans="1:8" x14ac:dyDescent="0.25">
      <c r="A17" s="108" t="s">
        <v>489</v>
      </c>
      <c r="B17" s="127"/>
      <c r="C17" s="127"/>
      <c r="D17" s="127"/>
      <c r="E17" s="127"/>
      <c r="F17" s="127"/>
      <c r="G17" s="127"/>
      <c r="H17" s="72"/>
    </row>
    <row r="18" spans="1:8" x14ac:dyDescent="0.25">
      <c r="A18" s="108" t="s">
        <v>490</v>
      </c>
      <c r="B18" s="127"/>
      <c r="C18" s="127"/>
      <c r="D18" s="127"/>
      <c r="E18" s="127"/>
      <c r="F18" s="127"/>
      <c r="G18" s="127"/>
      <c r="H18" s="72"/>
    </row>
    <row r="19" spans="1:8" x14ac:dyDescent="0.25">
      <c r="A19" s="108" t="s">
        <v>491</v>
      </c>
      <c r="B19" s="127"/>
      <c r="C19" s="127"/>
      <c r="D19" s="127"/>
      <c r="E19" s="127"/>
      <c r="F19" s="127"/>
      <c r="G19" s="127"/>
      <c r="H19" s="72"/>
    </row>
    <row r="20" spans="1:8" ht="30" x14ac:dyDescent="0.25">
      <c r="A20" s="108" t="s">
        <v>492</v>
      </c>
      <c r="B20" s="127"/>
      <c r="C20" s="127"/>
      <c r="D20" s="127">
        <v>557800</v>
      </c>
      <c r="E20" s="127">
        <v>0</v>
      </c>
      <c r="F20" s="127">
        <v>0</v>
      </c>
      <c r="G20" s="127">
        <v>0</v>
      </c>
      <c r="H20" s="72"/>
    </row>
    <row r="21" spans="1:8" x14ac:dyDescent="0.25">
      <c r="A21" s="108" t="s">
        <v>493</v>
      </c>
      <c r="B21" s="127"/>
      <c r="C21" s="127"/>
      <c r="D21" s="127"/>
      <c r="E21" s="127"/>
      <c r="F21" s="127"/>
      <c r="G21" s="127"/>
      <c r="H21" s="72"/>
    </row>
    <row r="22" spans="1:8" x14ac:dyDescent="0.25">
      <c r="A22" s="108" t="s">
        <v>494</v>
      </c>
      <c r="B22" s="127"/>
      <c r="C22" s="127"/>
      <c r="D22" s="127"/>
      <c r="E22" s="127"/>
      <c r="F22" s="127"/>
      <c r="G22" s="127"/>
      <c r="H22" s="72"/>
    </row>
    <row r="23" spans="1:8" x14ac:dyDescent="0.25">
      <c r="A23" s="108" t="s">
        <v>495</v>
      </c>
      <c r="B23" s="127"/>
      <c r="C23" s="127"/>
      <c r="D23" s="127"/>
      <c r="E23" s="127"/>
      <c r="F23" s="127"/>
      <c r="G23" s="127"/>
      <c r="H23" s="72"/>
    </row>
    <row r="24" spans="1:8" x14ac:dyDescent="0.25">
      <c r="A24" s="108" t="s">
        <v>499</v>
      </c>
      <c r="B24" s="127"/>
      <c r="C24" s="127"/>
      <c r="D24" s="127"/>
      <c r="E24" s="127"/>
      <c r="F24" s="127"/>
      <c r="G24" s="127"/>
      <c r="H24" s="72"/>
    </row>
    <row r="25" spans="1:8" x14ac:dyDescent="0.25">
      <c r="A25" s="108" t="s">
        <v>497</v>
      </c>
      <c r="B25" s="127"/>
      <c r="C25" s="127"/>
      <c r="D25" s="127"/>
      <c r="E25" s="127"/>
      <c r="F25" s="127"/>
      <c r="G25" s="127"/>
      <c r="H25" s="72"/>
    </row>
    <row r="26" spans="1:8" x14ac:dyDescent="0.25">
      <c r="A26" s="108"/>
      <c r="B26" s="127"/>
      <c r="C26" s="127"/>
      <c r="D26" s="127"/>
      <c r="E26" s="127"/>
      <c r="F26" s="127"/>
      <c r="G26" s="127"/>
      <c r="H26" s="72"/>
    </row>
    <row r="27" spans="1:8" x14ac:dyDescent="0.25">
      <c r="A27" s="107" t="s">
        <v>515</v>
      </c>
      <c r="B27" s="127">
        <f>B5+B16</f>
        <v>25141052.219999999</v>
      </c>
      <c r="C27" s="127">
        <f t="shared" ref="C27:F27" si="2">C5+C16</f>
        <v>28316238.77</v>
      </c>
      <c r="D27" s="127">
        <f t="shared" si="2"/>
        <v>28124305.120000001</v>
      </c>
      <c r="E27" s="127">
        <f t="shared" si="2"/>
        <v>28596509.240000002</v>
      </c>
      <c r="F27" s="127">
        <f t="shared" si="2"/>
        <v>34005377.82</v>
      </c>
      <c r="G27" s="127">
        <f>G5+G16</f>
        <v>22737402.160000004</v>
      </c>
      <c r="H27" s="72"/>
    </row>
    <row r="28" spans="1:8" ht="15.75" thickBot="1" x14ac:dyDescent="0.3">
      <c r="A28" s="109"/>
      <c r="B28" s="128"/>
      <c r="C28" s="128"/>
      <c r="D28" s="128"/>
      <c r="E28" s="128"/>
      <c r="F28" s="128"/>
      <c r="G28" s="128"/>
      <c r="H28" s="72"/>
    </row>
    <row r="30" spans="1:8" x14ac:dyDescent="0.25">
      <c r="A30" s="155"/>
      <c r="B30"/>
      <c r="C30"/>
      <c r="D30"/>
      <c r="E30"/>
      <c r="F30"/>
    </row>
    <row r="31" spans="1:8" x14ac:dyDescent="0.25">
      <c r="A31" t="s">
        <v>565</v>
      </c>
      <c r="B31"/>
      <c r="C31"/>
      <c r="D31" s="284" t="s">
        <v>577</v>
      </c>
      <c r="E31" s="284"/>
      <c r="F31" s="284"/>
    </row>
    <row r="32" spans="1:8" x14ac:dyDescent="0.25">
      <c r="A32" t="s">
        <v>566</v>
      </c>
      <c r="B32"/>
      <c r="C32"/>
      <c r="D32" s="273" t="s">
        <v>563</v>
      </c>
      <c r="E32" s="273"/>
      <c r="F32" s="273"/>
    </row>
  </sheetData>
  <mergeCells count="5">
    <mergeCell ref="A1:G1"/>
    <mergeCell ref="A2:G2"/>
    <mergeCell ref="A3:G3"/>
    <mergeCell ref="D31:F31"/>
    <mergeCell ref="D32:F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H47" sqref="H47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201" t="s">
        <v>448</v>
      </c>
      <c r="B1" s="202"/>
      <c r="C1" s="202"/>
      <c r="D1" s="202"/>
      <c r="E1" s="202"/>
      <c r="F1" s="202"/>
      <c r="G1" s="202"/>
      <c r="H1" s="100"/>
    </row>
    <row r="2" spans="1:8" x14ac:dyDescent="0.25">
      <c r="A2" s="237" t="s">
        <v>449</v>
      </c>
      <c r="B2" s="238"/>
      <c r="C2" s="238"/>
      <c r="D2" s="238"/>
      <c r="E2" s="238"/>
      <c r="F2" s="238"/>
      <c r="G2" s="238"/>
      <c r="H2" s="100"/>
    </row>
    <row r="3" spans="1:8" x14ac:dyDescent="0.25">
      <c r="A3" s="237" t="s">
        <v>1</v>
      </c>
      <c r="B3" s="238"/>
      <c r="C3" s="238"/>
      <c r="D3" s="238"/>
      <c r="E3" s="238"/>
      <c r="F3" s="238"/>
      <c r="G3" s="238"/>
      <c r="H3" s="100"/>
    </row>
    <row r="4" spans="1:8" ht="15.75" thickBot="1" x14ac:dyDescent="0.3">
      <c r="A4" s="240" t="s">
        <v>450</v>
      </c>
      <c r="B4" s="241"/>
      <c r="C4" s="241"/>
      <c r="D4" s="241"/>
      <c r="E4" s="241"/>
      <c r="F4" s="241"/>
      <c r="G4" s="241"/>
      <c r="H4" s="100"/>
    </row>
    <row r="5" spans="1:8" ht="19.5" customHeight="1" x14ac:dyDescent="0.25">
      <c r="A5" s="231" t="s">
        <v>451</v>
      </c>
      <c r="B5" s="29" t="s">
        <v>452</v>
      </c>
      <c r="C5" s="222" t="s">
        <v>454</v>
      </c>
      <c r="D5" s="222" t="s">
        <v>455</v>
      </c>
      <c r="E5" s="222" t="s">
        <v>456</v>
      </c>
      <c r="F5" s="222" t="s">
        <v>457</v>
      </c>
      <c r="G5" s="222" t="s">
        <v>458</v>
      </c>
      <c r="H5" s="289"/>
    </row>
    <row r="6" spans="1:8" ht="30.75" customHeight="1" thickBot="1" x14ac:dyDescent="0.3">
      <c r="A6" s="233"/>
      <c r="B6" s="24" t="s">
        <v>453</v>
      </c>
      <c r="C6" s="223"/>
      <c r="D6" s="223"/>
      <c r="E6" s="223"/>
      <c r="F6" s="223"/>
      <c r="G6" s="223"/>
      <c r="H6" s="289"/>
    </row>
    <row r="7" spans="1:8" x14ac:dyDescent="0.25">
      <c r="A7" s="90"/>
      <c r="B7" s="91"/>
      <c r="C7" s="91"/>
      <c r="D7" s="91"/>
      <c r="E7" s="91"/>
      <c r="F7" s="91"/>
      <c r="G7" s="91"/>
      <c r="H7" s="92"/>
    </row>
    <row r="8" spans="1:8" ht="30" x14ac:dyDescent="0.25">
      <c r="A8" s="93" t="s">
        <v>462</v>
      </c>
      <c r="B8" s="91"/>
      <c r="C8" s="91"/>
      <c r="D8" s="91"/>
      <c r="E8" s="91"/>
      <c r="F8" s="91"/>
      <c r="G8" s="91"/>
      <c r="H8" s="92"/>
    </row>
    <row r="9" spans="1:8" x14ac:dyDescent="0.25">
      <c r="A9" s="94" t="s">
        <v>463</v>
      </c>
      <c r="B9" s="91"/>
      <c r="C9" s="91"/>
      <c r="D9" s="91"/>
      <c r="E9" s="91"/>
      <c r="F9" s="91"/>
      <c r="G9" s="91"/>
      <c r="H9" s="92"/>
    </row>
    <row r="10" spans="1:8" x14ac:dyDescent="0.25">
      <c r="A10" s="94" t="s">
        <v>464</v>
      </c>
      <c r="B10" s="91"/>
      <c r="C10" s="91"/>
      <c r="D10" s="91"/>
      <c r="E10" s="91"/>
      <c r="F10" s="91"/>
      <c r="G10" s="91"/>
      <c r="H10" s="92"/>
    </row>
    <row r="11" spans="1:8" x14ac:dyDescent="0.25">
      <c r="A11" s="94" t="s">
        <v>465</v>
      </c>
      <c r="B11" s="91"/>
      <c r="C11" s="91"/>
      <c r="D11" s="91"/>
      <c r="E11" s="91"/>
      <c r="F11" s="91"/>
      <c r="G11" s="91"/>
      <c r="H11" s="92"/>
    </row>
    <row r="12" spans="1:8" x14ac:dyDescent="0.25">
      <c r="A12" s="94" t="s">
        <v>466</v>
      </c>
      <c r="B12" s="91"/>
      <c r="C12" s="91"/>
      <c r="D12" s="91"/>
      <c r="E12" s="91"/>
      <c r="F12" s="91"/>
      <c r="G12" s="91"/>
      <c r="H12" s="92"/>
    </row>
    <row r="13" spans="1:8" x14ac:dyDescent="0.25">
      <c r="A13" s="94" t="s">
        <v>467</v>
      </c>
      <c r="B13" s="91"/>
      <c r="C13" s="91"/>
      <c r="D13" s="91"/>
      <c r="E13" s="91"/>
      <c r="F13" s="91"/>
      <c r="G13" s="91"/>
      <c r="H13" s="92"/>
    </row>
    <row r="14" spans="1:8" x14ac:dyDescent="0.25">
      <c r="A14" s="94" t="s">
        <v>468</v>
      </c>
      <c r="B14" s="91"/>
      <c r="C14" s="91"/>
      <c r="D14" s="91"/>
      <c r="E14" s="91"/>
      <c r="F14" s="91"/>
      <c r="G14" s="91"/>
      <c r="H14" s="92"/>
    </row>
    <row r="15" spans="1:8" x14ac:dyDescent="0.25">
      <c r="A15" s="94" t="s">
        <v>469</v>
      </c>
      <c r="B15" s="91"/>
      <c r="C15" s="91"/>
      <c r="D15" s="91"/>
      <c r="E15" s="91"/>
      <c r="F15" s="91"/>
      <c r="G15" s="91"/>
      <c r="H15" s="92"/>
    </row>
    <row r="16" spans="1:8" x14ac:dyDescent="0.25">
      <c r="A16" s="94" t="s">
        <v>470</v>
      </c>
      <c r="B16" s="91"/>
      <c r="C16" s="91"/>
      <c r="D16" s="91"/>
      <c r="E16" s="91"/>
      <c r="F16" s="91"/>
      <c r="G16" s="91"/>
      <c r="H16" s="92"/>
    </row>
    <row r="17" spans="1:8" x14ac:dyDescent="0.25">
      <c r="A17" s="94" t="s">
        <v>471</v>
      </c>
      <c r="B17" s="91"/>
      <c r="C17" s="91"/>
      <c r="D17" s="91"/>
      <c r="E17" s="91"/>
      <c r="F17" s="91"/>
      <c r="G17" s="91"/>
      <c r="H17" s="92"/>
    </row>
    <row r="18" spans="1:8" x14ac:dyDescent="0.25">
      <c r="A18" s="94" t="s">
        <v>472</v>
      </c>
      <c r="B18" s="91"/>
      <c r="C18" s="91"/>
      <c r="D18" s="91"/>
      <c r="E18" s="91"/>
      <c r="F18" s="91"/>
      <c r="G18" s="91"/>
      <c r="H18" s="92"/>
    </row>
    <row r="19" spans="1:8" x14ac:dyDescent="0.25">
      <c r="A19" s="94" t="s">
        <v>473</v>
      </c>
      <c r="B19" s="91"/>
      <c r="C19" s="91"/>
      <c r="D19" s="91"/>
      <c r="E19" s="91"/>
      <c r="F19" s="91"/>
      <c r="G19" s="91"/>
      <c r="H19" s="92"/>
    </row>
    <row r="20" spans="1:8" x14ac:dyDescent="0.25">
      <c r="A20" s="94" t="s">
        <v>474</v>
      </c>
      <c r="B20" s="91"/>
      <c r="C20" s="91"/>
      <c r="D20" s="91"/>
      <c r="E20" s="91"/>
      <c r="F20" s="91"/>
      <c r="G20" s="91"/>
      <c r="H20" s="92"/>
    </row>
    <row r="21" spans="1:8" x14ac:dyDescent="0.25">
      <c r="A21" s="95"/>
      <c r="B21" s="91"/>
      <c r="C21" s="91"/>
      <c r="D21" s="91"/>
      <c r="E21" s="91"/>
      <c r="F21" s="91"/>
      <c r="G21" s="91"/>
      <c r="H21" s="92"/>
    </row>
    <row r="22" spans="1:8" x14ac:dyDescent="0.25">
      <c r="A22" s="93" t="s">
        <v>475</v>
      </c>
      <c r="B22" s="91"/>
      <c r="C22" s="91"/>
      <c r="D22" s="91"/>
      <c r="E22" s="91"/>
      <c r="F22" s="91"/>
      <c r="G22" s="91"/>
      <c r="H22" s="92"/>
    </row>
    <row r="23" spans="1:8" x14ac:dyDescent="0.25">
      <c r="A23" s="94" t="s">
        <v>476</v>
      </c>
      <c r="B23" s="91"/>
      <c r="C23" s="91"/>
      <c r="D23" s="91"/>
      <c r="E23" s="91"/>
      <c r="F23" s="91"/>
      <c r="G23" s="91"/>
      <c r="H23" s="92"/>
    </row>
    <row r="24" spans="1:8" x14ac:dyDescent="0.25">
      <c r="A24" s="94" t="s">
        <v>477</v>
      </c>
      <c r="B24" s="91"/>
      <c r="C24" s="91"/>
      <c r="D24" s="91"/>
      <c r="E24" s="91"/>
      <c r="F24" s="91"/>
      <c r="G24" s="91"/>
      <c r="H24" s="92"/>
    </row>
    <row r="25" spans="1:8" x14ac:dyDescent="0.25">
      <c r="A25" s="94" t="s">
        <v>478</v>
      </c>
      <c r="B25" s="91"/>
      <c r="C25" s="91"/>
      <c r="D25" s="91"/>
      <c r="E25" s="91"/>
      <c r="F25" s="91"/>
      <c r="G25" s="91"/>
      <c r="H25" s="92"/>
    </row>
    <row r="26" spans="1:8" ht="30" x14ac:dyDescent="0.25">
      <c r="A26" s="94" t="s">
        <v>479</v>
      </c>
      <c r="B26" s="91"/>
      <c r="C26" s="91"/>
      <c r="D26" s="91"/>
      <c r="E26" s="91"/>
      <c r="F26" s="91"/>
      <c r="G26" s="91"/>
      <c r="H26" s="92"/>
    </row>
    <row r="27" spans="1:8" x14ac:dyDescent="0.25">
      <c r="A27" s="94" t="s">
        <v>480</v>
      </c>
      <c r="B27" s="91"/>
      <c r="C27" s="91"/>
      <c r="D27" s="91"/>
      <c r="E27" s="91"/>
      <c r="F27" s="91"/>
      <c r="G27" s="91"/>
      <c r="H27" s="92"/>
    </row>
    <row r="28" spans="1:8" x14ac:dyDescent="0.25">
      <c r="A28" s="95"/>
      <c r="B28" s="91"/>
      <c r="C28" s="91"/>
      <c r="D28" s="91"/>
      <c r="E28" s="91"/>
      <c r="F28" s="91"/>
      <c r="G28" s="91"/>
      <c r="H28" s="92"/>
    </row>
    <row r="29" spans="1:8" x14ac:dyDescent="0.25">
      <c r="A29" s="93" t="s">
        <v>481</v>
      </c>
      <c r="B29" s="91"/>
      <c r="C29" s="91"/>
      <c r="D29" s="91"/>
      <c r="E29" s="91"/>
      <c r="F29" s="91"/>
      <c r="G29" s="91"/>
      <c r="H29" s="92"/>
    </row>
    <row r="30" spans="1:8" x14ac:dyDescent="0.25">
      <c r="A30" s="94" t="s">
        <v>482</v>
      </c>
      <c r="B30" s="91"/>
      <c r="C30" s="91"/>
      <c r="D30" s="91"/>
      <c r="E30" s="91"/>
      <c r="F30" s="91"/>
      <c r="G30" s="91"/>
      <c r="H30" s="92"/>
    </row>
    <row r="31" spans="1:8" x14ac:dyDescent="0.25">
      <c r="A31" s="95"/>
      <c r="B31" s="96"/>
      <c r="C31" s="96"/>
      <c r="D31" s="96"/>
      <c r="E31" s="96"/>
      <c r="F31" s="96"/>
      <c r="G31" s="96"/>
      <c r="H31" s="92"/>
    </row>
    <row r="32" spans="1:8" x14ac:dyDescent="0.25">
      <c r="A32" s="93" t="s">
        <v>483</v>
      </c>
      <c r="B32" s="91"/>
      <c r="C32" s="91"/>
      <c r="D32" s="91"/>
      <c r="E32" s="91"/>
      <c r="F32" s="91"/>
      <c r="G32" s="91"/>
      <c r="H32" s="92"/>
    </row>
    <row r="33" spans="1:8" x14ac:dyDescent="0.25">
      <c r="A33" s="95"/>
      <c r="B33" s="96"/>
      <c r="C33" s="96"/>
      <c r="D33" s="96"/>
      <c r="E33" s="96"/>
      <c r="F33" s="96"/>
      <c r="G33" s="96"/>
      <c r="H33" s="92"/>
    </row>
    <row r="34" spans="1:8" x14ac:dyDescent="0.25">
      <c r="A34" s="97" t="s">
        <v>299</v>
      </c>
      <c r="B34" s="91"/>
      <c r="C34" s="91"/>
      <c r="D34" s="91"/>
      <c r="E34" s="91"/>
      <c r="F34" s="91"/>
      <c r="G34" s="91"/>
      <c r="H34" s="92"/>
    </row>
    <row r="35" spans="1:8" ht="30" x14ac:dyDescent="0.25">
      <c r="A35" s="95" t="s">
        <v>459</v>
      </c>
      <c r="B35" s="91"/>
      <c r="C35" s="91"/>
      <c r="D35" s="91"/>
      <c r="E35" s="91"/>
      <c r="F35" s="91"/>
      <c r="G35" s="91"/>
      <c r="H35" s="92"/>
    </row>
    <row r="36" spans="1:8" ht="30" x14ac:dyDescent="0.25">
      <c r="A36" s="95" t="s">
        <v>460</v>
      </c>
      <c r="B36" s="91"/>
      <c r="C36" s="91"/>
      <c r="D36" s="91"/>
      <c r="E36" s="91"/>
      <c r="F36" s="91"/>
      <c r="G36" s="91"/>
      <c r="H36" s="92"/>
    </row>
    <row r="37" spans="1:8" x14ac:dyDescent="0.25">
      <c r="A37" s="97" t="s">
        <v>461</v>
      </c>
      <c r="B37" s="91"/>
      <c r="C37" s="91"/>
      <c r="D37" s="91"/>
      <c r="E37" s="91"/>
      <c r="F37" s="91"/>
      <c r="G37" s="91"/>
      <c r="H37" s="92"/>
    </row>
    <row r="38" spans="1:8" ht="15.75" thickBot="1" x14ac:dyDescent="0.3">
      <c r="A38" s="98"/>
      <c r="B38" s="99"/>
      <c r="C38" s="99"/>
      <c r="D38" s="99"/>
      <c r="E38" s="99"/>
      <c r="F38" s="99"/>
      <c r="G38" s="99"/>
      <c r="H38" s="9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I31" sqref="H31:I31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201" t="s">
        <v>484</v>
      </c>
      <c r="B1" s="202"/>
      <c r="C1" s="202"/>
      <c r="D1" s="202"/>
      <c r="E1" s="202"/>
      <c r="F1" s="202"/>
      <c r="G1" s="202"/>
      <c r="H1" s="100"/>
    </row>
    <row r="2" spans="1:8" x14ac:dyDescent="0.25">
      <c r="A2" s="237" t="s">
        <v>485</v>
      </c>
      <c r="B2" s="238"/>
      <c r="C2" s="238"/>
      <c r="D2" s="238"/>
      <c r="E2" s="238"/>
      <c r="F2" s="238"/>
      <c r="G2" s="238"/>
      <c r="H2" s="100"/>
    </row>
    <row r="3" spans="1:8" x14ac:dyDescent="0.25">
      <c r="A3" s="237" t="s">
        <v>1</v>
      </c>
      <c r="B3" s="238"/>
      <c r="C3" s="238"/>
      <c r="D3" s="238"/>
      <c r="E3" s="238"/>
      <c r="F3" s="238"/>
      <c r="G3" s="238"/>
      <c r="H3" s="100"/>
    </row>
    <row r="4" spans="1:8" ht="15.75" thickBot="1" x14ac:dyDescent="0.3">
      <c r="A4" s="240" t="s">
        <v>486</v>
      </c>
      <c r="B4" s="241"/>
      <c r="C4" s="241"/>
      <c r="D4" s="241"/>
      <c r="E4" s="241"/>
      <c r="F4" s="241"/>
      <c r="G4" s="241"/>
      <c r="H4" s="100"/>
    </row>
    <row r="5" spans="1:8" x14ac:dyDescent="0.25">
      <c r="A5" s="231" t="s">
        <v>451</v>
      </c>
      <c r="B5" s="29" t="s">
        <v>452</v>
      </c>
      <c r="C5" s="222" t="s">
        <v>454</v>
      </c>
      <c r="D5" s="222" t="s">
        <v>455</v>
      </c>
      <c r="E5" s="222" t="s">
        <v>456</v>
      </c>
      <c r="F5" s="222" t="s">
        <v>457</v>
      </c>
      <c r="G5" s="222" t="s">
        <v>458</v>
      </c>
      <c r="H5" s="247"/>
    </row>
    <row r="6" spans="1:8" ht="30.75" thickBot="1" x14ac:dyDescent="0.3">
      <c r="A6" s="233"/>
      <c r="B6" s="24" t="s">
        <v>487</v>
      </c>
      <c r="C6" s="223"/>
      <c r="D6" s="223"/>
      <c r="E6" s="223"/>
      <c r="F6" s="223"/>
      <c r="G6" s="223"/>
      <c r="H6" s="247"/>
    </row>
    <row r="7" spans="1:8" x14ac:dyDescent="0.25">
      <c r="A7" s="101" t="s">
        <v>488</v>
      </c>
      <c r="B7" s="9"/>
      <c r="C7" s="9"/>
      <c r="D7" s="9"/>
      <c r="E7" s="9"/>
      <c r="F7" s="9"/>
      <c r="G7" s="9"/>
      <c r="H7" s="72"/>
    </row>
    <row r="8" spans="1:8" x14ac:dyDescent="0.25">
      <c r="A8" s="102" t="s">
        <v>489</v>
      </c>
      <c r="B8" s="9"/>
      <c r="C8" s="9"/>
      <c r="D8" s="9"/>
      <c r="E8" s="9"/>
      <c r="F8" s="9"/>
      <c r="G8" s="9"/>
      <c r="H8" s="72"/>
    </row>
    <row r="9" spans="1:8" x14ac:dyDescent="0.25">
      <c r="A9" s="102" t="s">
        <v>490</v>
      </c>
      <c r="B9" s="9"/>
      <c r="C9" s="9"/>
      <c r="D9" s="9"/>
      <c r="E9" s="9"/>
      <c r="F9" s="9"/>
      <c r="G9" s="9"/>
      <c r="H9" s="72"/>
    </row>
    <row r="10" spans="1:8" x14ac:dyDescent="0.25">
      <c r="A10" s="102" t="s">
        <v>491</v>
      </c>
      <c r="B10" s="9"/>
      <c r="C10" s="9"/>
      <c r="D10" s="9"/>
      <c r="E10" s="9"/>
      <c r="F10" s="9"/>
      <c r="G10" s="9"/>
      <c r="H10" s="72"/>
    </row>
    <row r="11" spans="1:8" ht="30" x14ac:dyDescent="0.25">
      <c r="A11" s="102" t="s">
        <v>492</v>
      </c>
      <c r="B11" s="9"/>
      <c r="C11" s="9"/>
      <c r="D11" s="9"/>
      <c r="E11" s="9"/>
      <c r="F11" s="9"/>
      <c r="G11" s="9"/>
      <c r="H11" s="72"/>
    </row>
    <row r="12" spans="1:8" x14ac:dyDescent="0.25">
      <c r="A12" s="102" t="s">
        <v>493</v>
      </c>
      <c r="B12" s="9"/>
      <c r="C12" s="9"/>
      <c r="D12" s="9"/>
      <c r="E12" s="9"/>
      <c r="F12" s="9"/>
      <c r="G12" s="9"/>
      <c r="H12" s="72"/>
    </row>
    <row r="13" spans="1:8" x14ac:dyDescent="0.25">
      <c r="A13" s="102" t="s">
        <v>494</v>
      </c>
      <c r="B13" s="9"/>
      <c r="C13" s="9"/>
      <c r="D13" s="9"/>
      <c r="E13" s="9"/>
      <c r="F13" s="9"/>
      <c r="G13" s="9"/>
      <c r="H13" s="72"/>
    </row>
    <row r="14" spans="1:8" ht="30" x14ac:dyDescent="0.25">
      <c r="A14" s="102" t="s">
        <v>495</v>
      </c>
      <c r="B14" s="9"/>
      <c r="C14" s="9"/>
      <c r="D14" s="9"/>
      <c r="E14" s="9"/>
      <c r="F14" s="9"/>
      <c r="G14" s="9"/>
      <c r="H14" s="72"/>
    </row>
    <row r="15" spans="1:8" x14ac:dyDescent="0.25">
      <c r="A15" s="102" t="s">
        <v>496</v>
      </c>
      <c r="B15" s="9"/>
      <c r="C15" s="9"/>
      <c r="D15" s="9"/>
      <c r="E15" s="9"/>
      <c r="F15" s="9"/>
      <c r="G15" s="9"/>
      <c r="H15" s="72"/>
    </row>
    <row r="16" spans="1:8" x14ac:dyDescent="0.25">
      <c r="A16" s="102" t="s">
        <v>497</v>
      </c>
      <c r="B16" s="9"/>
      <c r="C16" s="9"/>
      <c r="D16" s="9"/>
      <c r="E16" s="9"/>
      <c r="F16" s="9"/>
      <c r="G16" s="9"/>
      <c r="H16" s="72"/>
    </row>
    <row r="17" spans="1:8" x14ac:dyDescent="0.25">
      <c r="A17" s="11"/>
      <c r="B17" s="9"/>
      <c r="C17" s="9"/>
      <c r="D17" s="9"/>
      <c r="E17" s="9"/>
      <c r="F17" s="9"/>
      <c r="G17" s="9"/>
      <c r="H17" s="72"/>
    </row>
    <row r="18" spans="1:8" x14ac:dyDescent="0.25">
      <c r="A18" s="101" t="s">
        <v>498</v>
      </c>
      <c r="B18" s="9"/>
      <c r="C18" s="9"/>
      <c r="D18" s="9"/>
      <c r="E18" s="9"/>
      <c r="F18" s="9"/>
      <c r="G18" s="9"/>
      <c r="H18" s="72"/>
    </row>
    <row r="19" spans="1:8" x14ac:dyDescent="0.25">
      <c r="A19" s="102" t="s">
        <v>489</v>
      </c>
      <c r="B19" s="9"/>
      <c r="C19" s="9"/>
      <c r="D19" s="9"/>
      <c r="E19" s="9"/>
      <c r="F19" s="9"/>
      <c r="G19" s="9"/>
      <c r="H19" s="72"/>
    </row>
    <row r="20" spans="1:8" x14ac:dyDescent="0.25">
      <c r="A20" s="102" t="s">
        <v>490</v>
      </c>
      <c r="B20" s="9"/>
      <c r="C20" s="9"/>
      <c r="D20" s="9"/>
      <c r="E20" s="9"/>
      <c r="F20" s="9"/>
      <c r="G20" s="9"/>
      <c r="H20" s="72"/>
    </row>
    <row r="21" spans="1:8" x14ac:dyDescent="0.25">
      <c r="A21" s="102" t="s">
        <v>491</v>
      </c>
      <c r="B21" s="9"/>
      <c r="C21" s="9"/>
      <c r="D21" s="9"/>
      <c r="E21" s="9"/>
      <c r="F21" s="9"/>
      <c r="G21" s="9"/>
      <c r="H21" s="72"/>
    </row>
    <row r="22" spans="1:8" ht="30" x14ac:dyDescent="0.25">
      <c r="A22" s="102" t="s">
        <v>492</v>
      </c>
      <c r="B22" s="9"/>
      <c r="C22" s="9"/>
      <c r="D22" s="9"/>
      <c r="E22" s="9"/>
      <c r="F22" s="9"/>
      <c r="G22" s="9"/>
      <c r="H22" s="72"/>
    </row>
    <row r="23" spans="1:8" x14ac:dyDescent="0.25">
      <c r="A23" s="102" t="s">
        <v>493</v>
      </c>
      <c r="B23" s="9"/>
      <c r="C23" s="9"/>
      <c r="D23" s="9"/>
      <c r="E23" s="9"/>
      <c r="F23" s="9"/>
      <c r="G23" s="9"/>
      <c r="H23" s="72"/>
    </row>
    <row r="24" spans="1:8" x14ac:dyDescent="0.25">
      <c r="A24" s="102" t="s">
        <v>494</v>
      </c>
      <c r="B24" s="9"/>
      <c r="C24" s="9"/>
      <c r="D24" s="9"/>
      <c r="E24" s="9"/>
      <c r="F24" s="9"/>
      <c r="G24" s="9"/>
      <c r="H24" s="72"/>
    </row>
    <row r="25" spans="1:8" ht="30" x14ac:dyDescent="0.25">
      <c r="A25" s="102" t="s">
        <v>495</v>
      </c>
      <c r="B25" s="9"/>
      <c r="C25" s="9"/>
      <c r="D25" s="9"/>
      <c r="E25" s="9"/>
      <c r="F25" s="9"/>
      <c r="G25" s="9"/>
      <c r="H25" s="72"/>
    </row>
    <row r="26" spans="1:8" x14ac:dyDescent="0.25">
      <c r="A26" s="102" t="s">
        <v>499</v>
      </c>
      <c r="B26" s="9"/>
      <c r="C26" s="9"/>
      <c r="D26" s="9"/>
      <c r="E26" s="9"/>
      <c r="F26" s="9"/>
      <c r="G26" s="9"/>
      <c r="H26" s="72"/>
    </row>
    <row r="27" spans="1:8" x14ac:dyDescent="0.25">
      <c r="A27" s="102" t="s">
        <v>497</v>
      </c>
      <c r="B27" s="9"/>
      <c r="C27" s="9"/>
      <c r="D27" s="9"/>
      <c r="E27" s="9"/>
      <c r="F27" s="9"/>
      <c r="G27" s="9"/>
      <c r="H27" s="72"/>
    </row>
    <row r="28" spans="1:8" x14ac:dyDescent="0.25">
      <c r="A28" s="11"/>
      <c r="B28" s="9"/>
      <c r="C28" s="9"/>
      <c r="D28" s="9"/>
      <c r="E28" s="9"/>
      <c r="F28" s="9"/>
      <c r="G28" s="9"/>
      <c r="H28" s="72"/>
    </row>
    <row r="29" spans="1:8" x14ac:dyDescent="0.25">
      <c r="A29" s="101" t="s">
        <v>500</v>
      </c>
      <c r="B29" s="9"/>
      <c r="C29" s="9"/>
      <c r="D29" s="9"/>
      <c r="E29" s="9"/>
      <c r="F29" s="9"/>
      <c r="G29" s="9"/>
      <c r="H29" s="72"/>
    </row>
    <row r="30" spans="1:8" ht="15.75" thickBot="1" x14ac:dyDescent="0.3">
      <c r="A30" s="20"/>
      <c r="B30" s="13"/>
      <c r="C30" s="13"/>
      <c r="D30" s="13"/>
      <c r="E30" s="13"/>
      <c r="F30" s="13"/>
      <c r="G30" s="13"/>
      <c r="H30" s="72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activeCell="E10" sqref="E10"/>
    </sheetView>
  </sheetViews>
  <sheetFormatPr baseColWidth="10" defaultRowHeight="15" x14ac:dyDescent="0.25"/>
  <cols>
    <col min="1" max="1" width="59" customWidth="1"/>
    <col min="2" max="2" width="19" style="124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290" t="s">
        <v>4</v>
      </c>
      <c r="B1" s="291"/>
      <c r="C1" s="291"/>
      <c r="D1" s="291"/>
      <c r="E1" s="291"/>
      <c r="F1" s="292"/>
    </row>
    <row r="2" spans="1:6" ht="15.75" thickBot="1" x14ac:dyDescent="0.3">
      <c r="A2" s="293" t="s">
        <v>516</v>
      </c>
      <c r="B2" s="294"/>
      <c r="C2" s="294"/>
      <c r="D2" s="294"/>
      <c r="E2" s="294"/>
      <c r="F2" s="295"/>
    </row>
    <row r="3" spans="1:6" ht="45.75" thickBot="1" x14ac:dyDescent="0.3">
      <c r="A3" s="110"/>
      <c r="B3" s="120" t="s">
        <v>517</v>
      </c>
      <c r="C3" s="111" t="s">
        <v>518</v>
      </c>
      <c r="D3" s="120" t="s">
        <v>519</v>
      </c>
      <c r="E3" s="120" t="s">
        <v>520</v>
      </c>
      <c r="F3" s="120" t="s">
        <v>521</v>
      </c>
    </row>
    <row r="4" spans="1:6" x14ac:dyDescent="0.25">
      <c r="A4" s="112" t="s">
        <v>522</v>
      </c>
      <c r="B4" s="121"/>
      <c r="C4" s="113"/>
      <c r="D4" s="113"/>
      <c r="E4" s="113"/>
      <c r="F4" s="113"/>
    </row>
    <row r="5" spans="1:6" ht="30" x14ac:dyDescent="0.25">
      <c r="A5" s="35" t="s">
        <v>523</v>
      </c>
      <c r="B5" s="121"/>
      <c r="C5" s="113"/>
      <c r="D5" s="113"/>
      <c r="E5" s="113"/>
      <c r="F5" s="113"/>
    </row>
    <row r="6" spans="1:6" x14ac:dyDescent="0.25">
      <c r="A6" s="46" t="s">
        <v>524</v>
      </c>
      <c r="B6" s="121"/>
      <c r="C6" s="113"/>
      <c r="D6" s="113"/>
      <c r="E6" s="113"/>
      <c r="F6" s="113"/>
    </row>
    <row r="7" spans="1:6" x14ac:dyDescent="0.25">
      <c r="A7" s="112"/>
      <c r="B7" s="122"/>
      <c r="C7" s="114"/>
      <c r="D7" s="114"/>
      <c r="E7" s="114"/>
      <c r="F7" s="114"/>
    </row>
    <row r="8" spans="1:6" x14ac:dyDescent="0.25">
      <c r="A8" s="112" t="s">
        <v>525</v>
      </c>
      <c r="B8" s="122"/>
      <c r="C8" s="114"/>
      <c r="D8" s="114"/>
      <c r="E8" s="114"/>
      <c r="F8" s="114"/>
    </row>
    <row r="9" spans="1:6" x14ac:dyDescent="0.25">
      <c r="A9" s="46" t="s">
        <v>526</v>
      </c>
      <c r="B9" s="122"/>
      <c r="C9" s="114"/>
      <c r="D9" s="114"/>
      <c r="E9" s="114"/>
      <c r="F9" s="114"/>
    </row>
    <row r="10" spans="1:6" x14ac:dyDescent="0.25">
      <c r="A10" s="115" t="s">
        <v>527</v>
      </c>
      <c r="B10" s="122"/>
      <c r="C10" s="114"/>
      <c r="D10" s="114"/>
      <c r="E10" s="114"/>
      <c r="F10" s="114"/>
    </row>
    <row r="11" spans="1:6" x14ac:dyDescent="0.25">
      <c r="A11" s="115" t="s">
        <v>528</v>
      </c>
      <c r="B11" s="122"/>
      <c r="C11" s="114"/>
      <c r="D11" s="114"/>
      <c r="E11" s="114"/>
      <c r="F11" s="114"/>
    </row>
    <row r="12" spans="1:6" x14ac:dyDescent="0.25">
      <c r="A12" s="115" t="s">
        <v>529</v>
      </c>
      <c r="B12" s="122"/>
      <c r="C12" s="114"/>
      <c r="D12" s="114"/>
      <c r="E12" s="114"/>
      <c r="F12" s="114"/>
    </row>
    <row r="13" spans="1:6" x14ac:dyDescent="0.25">
      <c r="A13" s="46" t="s">
        <v>530</v>
      </c>
      <c r="B13" s="122"/>
      <c r="C13" s="114"/>
      <c r="D13" s="114"/>
      <c r="E13" s="114"/>
      <c r="F13" s="114"/>
    </row>
    <row r="14" spans="1:6" x14ac:dyDescent="0.25">
      <c r="A14" s="115" t="s">
        <v>527</v>
      </c>
      <c r="B14" s="122"/>
      <c r="C14" s="114"/>
      <c r="D14" s="114"/>
      <c r="E14" s="114"/>
      <c r="F14" s="114"/>
    </row>
    <row r="15" spans="1:6" x14ac:dyDescent="0.25">
      <c r="A15" s="115" t="s">
        <v>528</v>
      </c>
      <c r="B15" s="122"/>
      <c r="C15" s="114"/>
      <c r="D15" s="114"/>
      <c r="E15" s="114"/>
      <c r="F15" s="114"/>
    </row>
    <row r="16" spans="1:6" x14ac:dyDescent="0.25">
      <c r="A16" s="115" t="s">
        <v>529</v>
      </c>
      <c r="B16" s="122"/>
      <c r="C16" s="114"/>
      <c r="D16" s="114"/>
      <c r="E16" s="114"/>
      <c r="F16" s="114"/>
    </row>
    <row r="17" spans="1:6" x14ac:dyDescent="0.25">
      <c r="A17" s="46" t="s">
        <v>531</v>
      </c>
      <c r="B17" s="122"/>
      <c r="C17" s="114"/>
      <c r="D17" s="114"/>
      <c r="E17" s="114"/>
      <c r="F17" s="114"/>
    </row>
    <row r="18" spans="1:6" x14ac:dyDescent="0.25">
      <c r="A18" s="46" t="s">
        <v>532</v>
      </c>
      <c r="B18" s="122"/>
      <c r="C18" s="114"/>
      <c r="D18" s="114"/>
      <c r="E18" s="114"/>
      <c r="F18" s="114"/>
    </row>
    <row r="19" spans="1:6" x14ac:dyDescent="0.25">
      <c r="A19" s="46" t="s">
        <v>533</v>
      </c>
      <c r="B19" s="122"/>
      <c r="C19" s="114"/>
      <c r="D19" s="114"/>
      <c r="E19" s="114"/>
      <c r="F19" s="114"/>
    </row>
    <row r="20" spans="1:6" x14ac:dyDescent="0.25">
      <c r="A20" s="46" t="s">
        <v>534</v>
      </c>
      <c r="B20" s="122"/>
      <c r="C20" s="114"/>
      <c r="D20" s="114"/>
      <c r="E20" s="114"/>
      <c r="F20" s="114"/>
    </row>
    <row r="21" spans="1:6" x14ac:dyDescent="0.25">
      <c r="A21" s="46" t="s">
        <v>535</v>
      </c>
      <c r="B21" s="122"/>
      <c r="C21" s="114"/>
      <c r="D21" s="114"/>
      <c r="E21" s="114"/>
      <c r="F21" s="114"/>
    </row>
    <row r="22" spans="1:6" x14ac:dyDescent="0.25">
      <c r="A22" s="46" t="s">
        <v>536</v>
      </c>
      <c r="B22" s="122"/>
      <c r="C22" s="114"/>
      <c r="D22" s="114"/>
      <c r="E22" s="114"/>
      <c r="F22" s="114"/>
    </row>
    <row r="23" spans="1:6" x14ac:dyDescent="0.25">
      <c r="A23" s="46" t="s">
        <v>537</v>
      </c>
      <c r="B23" s="122"/>
      <c r="C23" s="114"/>
      <c r="D23" s="114"/>
      <c r="E23" s="114"/>
      <c r="F23" s="114"/>
    </row>
    <row r="24" spans="1:6" x14ac:dyDescent="0.25">
      <c r="A24" s="46" t="s">
        <v>538</v>
      </c>
      <c r="B24" s="122"/>
      <c r="C24" s="114"/>
      <c r="D24" s="114"/>
      <c r="E24" s="114"/>
      <c r="F24" s="114"/>
    </row>
    <row r="25" spans="1:6" x14ac:dyDescent="0.25">
      <c r="A25" s="46"/>
      <c r="B25" s="122"/>
      <c r="C25" s="114"/>
      <c r="D25" s="114"/>
      <c r="E25" s="114"/>
      <c r="F25" s="114"/>
    </row>
    <row r="26" spans="1:6" x14ac:dyDescent="0.25">
      <c r="A26" s="48" t="s">
        <v>539</v>
      </c>
      <c r="B26" s="122"/>
      <c r="C26" s="114"/>
      <c r="D26" s="114"/>
      <c r="E26" s="114"/>
      <c r="F26" s="114"/>
    </row>
    <row r="27" spans="1:6" x14ac:dyDescent="0.25">
      <c r="A27" s="46" t="s">
        <v>540</v>
      </c>
      <c r="B27" s="122"/>
      <c r="C27" s="114"/>
      <c r="D27" s="114"/>
      <c r="E27" s="114"/>
      <c r="F27" s="114"/>
    </row>
    <row r="28" spans="1:6" x14ac:dyDescent="0.25">
      <c r="A28" s="46"/>
      <c r="B28" s="122"/>
      <c r="C28" s="114"/>
      <c r="D28" s="114"/>
      <c r="E28" s="114"/>
      <c r="F28" s="114"/>
    </row>
    <row r="29" spans="1:6" x14ac:dyDescent="0.25">
      <c r="A29" s="48" t="s">
        <v>541</v>
      </c>
      <c r="B29" s="122"/>
      <c r="C29" s="114"/>
      <c r="D29" s="114"/>
      <c r="E29" s="114"/>
      <c r="F29" s="114"/>
    </row>
    <row r="30" spans="1:6" x14ac:dyDescent="0.25">
      <c r="A30" s="46" t="s">
        <v>526</v>
      </c>
      <c r="B30" s="122"/>
      <c r="C30" s="114"/>
      <c r="D30" s="114"/>
      <c r="E30" s="114"/>
      <c r="F30" s="114"/>
    </row>
    <row r="31" spans="1:6" x14ac:dyDescent="0.25">
      <c r="A31" s="46" t="s">
        <v>530</v>
      </c>
      <c r="B31" s="122"/>
      <c r="C31" s="114"/>
      <c r="D31" s="114"/>
      <c r="E31" s="114"/>
      <c r="F31" s="114"/>
    </row>
    <row r="32" spans="1:6" x14ac:dyDescent="0.25">
      <c r="A32" s="46" t="s">
        <v>542</v>
      </c>
      <c r="B32" s="122"/>
      <c r="C32" s="114"/>
      <c r="D32" s="114"/>
      <c r="E32" s="114"/>
      <c r="F32" s="114"/>
    </row>
    <row r="33" spans="1:6" x14ac:dyDescent="0.25">
      <c r="A33" s="46"/>
      <c r="B33" s="122"/>
      <c r="C33" s="114"/>
      <c r="D33" s="114"/>
      <c r="E33" s="114"/>
      <c r="F33" s="114"/>
    </row>
    <row r="34" spans="1:6" x14ac:dyDescent="0.25">
      <c r="A34" s="48" t="s">
        <v>543</v>
      </c>
      <c r="B34" s="122"/>
      <c r="C34" s="114"/>
      <c r="D34" s="114"/>
      <c r="E34" s="114"/>
      <c r="F34" s="114"/>
    </row>
    <row r="35" spans="1:6" x14ac:dyDescent="0.25">
      <c r="A35" s="46" t="s">
        <v>544</v>
      </c>
      <c r="B35" s="122"/>
      <c r="C35" s="114"/>
      <c r="D35" s="114"/>
      <c r="E35" s="114"/>
      <c r="F35" s="114"/>
    </row>
    <row r="36" spans="1:6" x14ac:dyDescent="0.25">
      <c r="A36" s="46" t="s">
        <v>545</v>
      </c>
      <c r="B36" s="122"/>
      <c r="C36" s="114"/>
      <c r="D36" s="114"/>
      <c r="E36" s="114"/>
      <c r="F36" s="114"/>
    </row>
    <row r="37" spans="1:6" x14ac:dyDescent="0.25">
      <c r="A37" s="46" t="s">
        <v>546</v>
      </c>
      <c r="B37" s="122"/>
      <c r="C37" s="114"/>
      <c r="D37" s="114"/>
      <c r="E37" s="114"/>
      <c r="F37" s="114"/>
    </row>
    <row r="38" spans="1:6" x14ac:dyDescent="0.25">
      <c r="A38" s="116"/>
      <c r="B38" s="122"/>
      <c r="C38" s="114"/>
      <c r="D38" s="114"/>
      <c r="E38" s="114"/>
      <c r="F38" s="114"/>
    </row>
    <row r="39" spans="1:6" x14ac:dyDescent="0.25">
      <c r="A39" s="112" t="s">
        <v>547</v>
      </c>
      <c r="B39" s="122"/>
      <c r="C39" s="114"/>
      <c r="D39" s="114"/>
      <c r="E39" s="114"/>
      <c r="F39" s="114"/>
    </row>
    <row r="40" spans="1:6" x14ac:dyDescent="0.25">
      <c r="A40" s="116"/>
      <c r="B40" s="122"/>
      <c r="C40" s="114"/>
      <c r="D40" s="114"/>
      <c r="E40" s="114"/>
      <c r="F40" s="114"/>
    </row>
    <row r="41" spans="1:6" x14ac:dyDescent="0.25">
      <c r="A41" s="112" t="s">
        <v>548</v>
      </c>
      <c r="B41" s="122"/>
      <c r="C41" s="114"/>
      <c r="D41" s="114"/>
      <c r="E41" s="114"/>
      <c r="F41" s="114"/>
    </row>
    <row r="42" spans="1:6" x14ac:dyDescent="0.25">
      <c r="A42" s="46" t="s">
        <v>549</v>
      </c>
      <c r="B42" s="122"/>
      <c r="C42" s="114"/>
      <c r="D42" s="114"/>
      <c r="E42" s="114"/>
      <c r="F42" s="114"/>
    </row>
    <row r="43" spans="1:6" x14ac:dyDescent="0.25">
      <c r="A43" s="46" t="s">
        <v>550</v>
      </c>
      <c r="B43" s="122"/>
      <c r="C43" s="114"/>
      <c r="D43" s="114"/>
      <c r="E43" s="114"/>
      <c r="F43" s="114"/>
    </row>
    <row r="44" spans="1:6" x14ac:dyDescent="0.25">
      <c r="A44" s="46" t="s">
        <v>551</v>
      </c>
      <c r="B44" s="122"/>
      <c r="C44" s="114"/>
      <c r="D44" s="114"/>
      <c r="E44" s="114"/>
      <c r="F44" s="114"/>
    </row>
    <row r="45" spans="1:6" x14ac:dyDescent="0.25">
      <c r="A45" s="116"/>
      <c r="B45" s="122"/>
      <c r="C45" s="114"/>
      <c r="D45" s="114"/>
      <c r="E45" s="114"/>
      <c r="F45" s="114"/>
    </row>
    <row r="46" spans="1:6" ht="30" x14ac:dyDescent="0.25">
      <c r="A46" s="119" t="s">
        <v>552</v>
      </c>
      <c r="B46" s="122"/>
      <c r="C46" s="114"/>
      <c r="D46" s="114"/>
      <c r="E46" s="114"/>
      <c r="F46" s="114"/>
    </row>
    <row r="47" spans="1:6" x14ac:dyDescent="0.25">
      <c r="A47" s="46" t="s">
        <v>550</v>
      </c>
      <c r="B47" s="122"/>
      <c r="C47" s="114"/>
      <c r="D47" s="114"/>
      <c r="E47" s="114"/>
      <c r="F47" s="114"/>
    </row>
    <row r="48" spans="1:6" x14ac:dyDescent="0.25">
      <c r="A48" s="46" t="s">
        <v>551</v>
      </c>
      <c r="B48" s="122"/>
      <c r="C48" s="114"/>
      <c r="D48" s="114"/>
      <c r="E48" s="114"/>
      <c r="F48" s="114"/>
    </row>
    <row r="49" spans="1:6" x14ac:dyDescent="0.25">
      <c r="A49" s="116"/>
      <c r="B49" s="122"/>
      <c r="C49" s="114"/>
      <c r="D49" s="114"/>
      <c r="E49" s="114"/>
      <c r="F49" s="114"/>
    </row>
    <row r="50" spans="1:6" x14ac:dyDescent="0.25">
      <c r="A50" s="112" t="s">
        <v>553</v>
      </c>
      <c r="B50" s="122"/>
      <c r="C50" s="114"/>
      <c r="D50" s="114"/>
      <c r="E50" s="114"/>
      <c r="F50" s="114"/>
    </row>
    <row r="51" spans="1:6" x14ac:dyDescent="0.25">
      <c r="A51" s="46" t="s">
        <v>550</v>
      </c>
      <c r="B51" s="122"/>
      <c r="C51" s="114"/>
      <c r="D51" s="114"/>
      <c r="E51" s="114"/>
      <c r="F51" s="114"/>
    </row>
    <row r="52" spans="1:6" x14ac:dyDescent="0.25">
      <c r="A52" s="46" t="s">
        <v>551</v>
      </c>
      <c r="B52" s="122"/>
      <c r="C52" s="114"/>
      <c r="D52" s="114"/>
      <c r="E52" s="114"/>
      <c r="F52" s="114"/>
    </row>
    <row r="53" spans="1:6" x14ac:dyDescent="0.25">
      <c r="A53" s="46" t="s">
        <v>554</v>
      </c>
      <c r="B53" s="122"/>
      <c r="C53" s="114"/>
      <c r="D53" s="114"/>
      <c r="E53" s="114"/>
      <c r="F53" s="114"/>
    </row>
    <row r="54" spans="1:6" x14ac:dyDescent="0.25">
      <c r="A54" s="116"/>
      <c r="B54" s="122"/>
      <c r="C54" s="114"/>
      <c r="D54" s="114"/>
      <c r="E54" s="114"/>
      <c r="F54" s="114"/>
    </row>
    <row r="55" spans="1:6" x14ac:dyDescent="0.25">
      <c r="A55" s="112" t="s">
        <v>555</v>
      </c>
      <c r="B55" s="122"/>
      <c r="C55" s="114"/>
      <c r="D55" s="114"/>
      <c r="E55" s="114"/>
      <c r="F55" s="114"/>
    </row>
    <row r="56" spans="1:6" x14ac:dyDescent="0.25">
      <c r="A56" s="46" t="s">
        <v>550</v>
      </c>
      <c r="B56" s="122"/>
      <c r="C56" s="114"/>
      <c r="D56" s="114"/>
      <c r="E56" s="114"/>
      <c r="F56" s="114"/>
    </row>
    <row r="57" spans="1:6" x14ac:dyDescent="0.25">
      <c r="A57" s="46" t="s">
        <v>551</v>
      </c>
      <c r="B57" s="122"/>
      <c r="C57" s="114"/>
      <c r="D57" s="114"/>
      <c r="E57" s="114"/>
      <c r="F57" s="114"/>
    </row>
    <row r="58" spans="1:6" x14ac:dyDescent="0.25">
      <c r="A58" s="116"/>
      <c r="B58" s="122"/>
      <c r="C58" s="114"/>
      <c r="D58" s="114"/>
      <c r="E58" s="114"/>
      <c r="F58" s="114"/>
    </row>
    <row r="59" spans="1:6" x14ac:dyDescent="0.25">
      <c r="A59" s="112" t="s">
        <v>556</v>
      </c>
      <c r="B59" s="122"/>
      <c r="C59" s="114"/>
      <c r="D59" s="114"/>
      <c r="E59" s="114"/>
      <c r="F59" s="114"/>
    </row>
    <row r="60" spans="1:6" x14ac:dyDescent="0.25">
      <c r="A60" s="46" t="s">
        <v>557</v>
      </c>
      <c r="B60" s="122"/>
      <c r="C60" s="114"/>
      <c r="D60" s="114"/>
      <c r="E60" s="114"/>
      <c r="F60" s="114"/>
    </row>
    <row r="61" spans="1:6" x14ac:dyDescent="0.25">
      <c r="A61" s="46" t="s">
        <v>558</v>
      </c>
      <c r="B61" s="122"/>
      <c r="C61" s="114"/>
      <c r="D61" s="114"/>
      <c r="E61" s="114"/>
      <c r="F61" s="114"/>
    </row>
    <row r="62" spans="1:6" x14ac:dyDescent="0.25">
      <c r="A62" s="116"/>
      <c r="B62" s="122"/>
      <c r="C62" s="114"/>
      <c r="D62" s="114"/>
      <c r="E62" s="114"/>
      <c r="F62" s="114"/>
    </row>
    <row r="63" spans="1:6" x14ac:dyDescent="0.25">
      <c r="A63" s="112" t="s">
        <v>559</v>
      </c>
      <c r="B63" s="122"/>
      <c r="C63" s="114"/>
      <c r="D63" s="114"/>
      <c r="E63" s="114"/>
      <c r="F63" s="114"/>
    </row>
    <row r="64" spans="1:6" x14ac:dyDescent="0.25">
      <c r="A64" s="46" t="s">
        <v>560</v>
      </c>
      <c r="B64" s="122"/>
      <c r="C64" s="114"/>
      <c r="D64" s="114"/>
      <c r="E64" s="114"/>
      <c r="F64" s="114"/>
    </row>
    <row r="65" spans="1:6" x14ac:dyDescent="0.25">
      <c r="A65" s="46" t="s">
        <v>561</v>
      </c>
      <c r="B65" s="122"/>
      <c r="C65" s="114"/>
      <c r="D65" s="114"/>
      <c r="E65" s="114"/>
      <c r="F65" s="114"/>
    </row>
    <row r="66" spans="1:6" ht="15.75" thickBot="1" x14ac:dyDescent="0.3">
      <c r="A66" s="117"/>
      <c r="B66" s="123"/>
      <c r="C66" s="118"/>
      <c r="D66" s="118"/>
      <c r="E66" s="118"/>
      <c r="F66" s="118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15" sqref="G15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270" t="s">
        <v>4</v>
      </c>
      <c r="B1" s="271"/>
      <c r="C1" s="271"/>
      <c r="D1" s="271"/>
      <c r="E1" s="271"/>
      <c r="F1" s="271"/>
      <c r="G1" s="271"/>
      <c r="H1" s="271"/>
      <c r="I1" s="271"/>
      <c r="J1" s="271"/>
      <c r="K1" s="272"/>
    </row>
    <row r="2" spans="1:11" ht="15.75" thickBot="1" x14ac:dyDescent="0.3">
      <c r="A2" s="217" t="s">
        <v>165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</row>
    <row r="3" spans="1:11" ht="15.75" thickBot="1" x14ac:dyDescent="0.3">
      <c r="A3" s="217" t="s">
        <v>122</v>
      </c>
      <c r="B3" s="218"/>
      <c r="C3" s="218"/>
      <c r="D3" s="218"/>
      <c r="E3" s="218"/>
      <c r="F3" s="218"/>
      <c r="G3" s="218"/>
      <c r="H3" s="218"/>
      <c r="I3" s="218"/>
      <c r="J3" s="218"/>
      <c r="K3" s="219"/>
    </row>
    <row r="4" spans="1:11" ht="15.75" thickBot="1" x14ac:dyDescent="0.3">
      <c r="A4" s="217" t="s">
        <v>1</v>
      </c>
      <c r="B4" s="218"/>
      <c r="C4" s="218"/>
      <c r="D4" s="218"/>
      <c r="E4" s="218"/>
      <c r="F4" s="218"/>
      <c r="G4" s="218"/>
      <c r="H4" s="218"/>
      <c r="I4" s="218"/>
      <c r="J4" s="218"/>
      <c r="K4" s="219"/>
    </row>
    <row r="5" spans="1:11" ht="121.5" customHeight="1" thickBot="1" x14ac:dyDescent="0.3">
      <c r="A5" s="31" t="s">
        <v>166</v>
      </c>
      <c r="B5" s="24" t="s">
        <v>167</v>
      </c>
      <c r="C5" s="24" t="s">
        <v>168</v>
      </c>
      <c r="D5" s="24" t="s">
        <v>169</v>
      </c>
      <c r="E5" s="24" t="s">
        <v>170</v>
      </c>
      <c r="F5" s="24" t="s">
        <v>171</v>
      </c>
      <c r="G5" s="24" t="s">
        <v>172</v>
      </c>
      <c r="H5" s="24" t="s">
        <v>173</v>
      </c>
      <c r="I5" s="24" t="s">
        <v>174</v>
      </c>
      <c r="J5" s="24" t="s">
        <v>175</v>
      </c>
      <c r="K5" s="24" t="s">
        <v>176</v>
      </c>
    </row>
    <row r="6" spans="1:11" x14ac:dyDescent="0.25">
      <c r="A6" s="6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ht="30" x14ac:dyDescent="0.25">
      <c r="A7" s="30" t="s">
        <v>177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x14ac:dyDescent="0.25">
      <c r="A8" s="32" t="s">
        <v>178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x14ac:dyDescent="0.25">
      <c r="A9" s="32" t="s">
        <v>179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x14ac:dyDescent="0.25">
      <c r="A10" s="32" t="s">
        <v>180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32" t="s">
        <v>181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11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30" t="s">
        <v>182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5">
      <c r="A14" s="32" t="s">
        <v>183</v>
      </c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25">
      <c r="A15" s="32" t="s">
        <v>184</v>
      </c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25">
      <c r="A16" s="32" t="s">
        <v>185</v>
      </c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25">
      <c r="A17" s="32" t="s">
        <v>186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25">
      <c r="A18" s="11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ht="30" x14ac:dyDescent="0.25">
      <c r="A19" s="30" t="s">
        <v>187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ht="15.75" thickBot="1" x14ac:dyDescent="0.3">
      <c r="A20" s="20"/>
      <c r="B20" s="33"/>
      <c r="C20" s="33"/>
      <c r="D20" s="33"/>
      <c r="E20" s="33"/>
      <c r="F20" s="33"/>
      <c r="G20" s="33"/>
      <c r="H20" s="33"/>
      <c r="I20" s="33"/>
      <c r="J20" s="33"/>
      <c r="K20" s="33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F10" sqref="F9:F10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4.42578125" customWidth="1"/>
    <col min="9" max="9" width="20.7109375" customWidth="1"/>
  </cols>
  <sheetData>
    <row r="1" spans="1:10" ht="15.75" thickBot="1" x14ac:dyDescent="0.3">
      <c r="A1" s="211" t="s">
        <v>562</v>
      </c>
      <c r="B1" s="212"/>
      <c r="C1" s="212"/>
      <c r="D1" s="212"/>
      <c r="E1" s="212"/>
      <c r="F1" s="212"/>
      <c r="G1" s="212"/>
      <c r="H1" s="212"/>
      <c r="I1" s="213"/>
    </row>
    <row r="2" spans="1:10" ht="15.75" thickBot="1" x14ac:dyDescent="0.3">
      <c r="A2" s="214" t="s">
        <v>121</v>
      </c>
      <c r="B2" s="215"/>
      <c r="C2" s="215"/>
      <c r="D2" s="215"/>
      <c r="E2" s="215"/>
      <c r="F2" s="215"/>
      <c r="G2" s="215"/>
      <c r="H2" s="215"/>
      <c r="I2" s="216"/>
    </row>
    <row r="3" spans="1:10" ht="15.75" thickBot="1" x14ac:dyDescent="0.3">
      <c r="A3" s="214" t="s">
        <v>584</v>
      </c>
      <c r="B3" s="215"/>
      <c r="C3" s="215"/>
      <c r="D3" s="215"/>
      <c r="E3" s="215"/>
      <c r="F3" s="215"/>
      <c r="G3" s="215"/>
      <c r="H3" s="215"/>
      <c r="I3" s="216"/>
    </row>
    <row r="4" spans="1:10" ht="15.75" thickBot="1" x14ac:dyDescent="0.3">
      <c r="A4" s="217" t="s">
        <v>1</v>
      </c>
      <c r="B4" s="218"/>
      <c r="C4" s="218"/>
      <c r="D4" s="218"/>
      <c r="E4" s="218"/>
      <c r="F4" s="218"/>
      <c r="G4" s="218"/>
      <c r="H4" s="218"/>
      <c r="I4" s="219"/>
      <c r="J4" s="1"/>
    </row>
    <row r="5" spans="1:10" ht="60" x14ac:dyDescent="0.25">
      <c r="A5" s="220" t="s">
        <v>123</v>
      </c>
      <c r="B5" s="221"/>
      <c r="C5" s="159" t="s">
        <v>124</v>
      </c>
      <c r="D5" s="222" t="s">
        <v>125</v>
      </c>
      <c r="E5" s="222" t="s">
        <v>126</v>
      </c>
      <c r="F5" s="222" t="s">
        <v>127</v>
      </c>
      <c r="G5" s="181" t="s">
        <v>585</v>
      </c>
      <c r="H5" s="222" t="s">
        <v>129</v>
      </c>
      <c r="I5" s="222" t="s">
        <v>130</v>
      </c>
      <c r="J5" s="1"/>
    </row>
    <row r="6" spans="1:10" ht="71.25" customHeight="1" thickBot="1" x14ac:dyDescent="0.3">
      <c r="A6" s="207"/>
      <c r="B6" s="209"/>
      <c r="C6" s="160" t="s">
        <v>580</v>
      </c>
      <c r="D6" s="223"/>
      <c r="E6" s="223"/>
      <c r="F6" s="223"/>
      <c r="G6" s="160" t="s">
        <v>128</v>
      </c>
      <c r="H6" s="223"/>
      <c r="I6" s="223"/>
      <c r="J6" s="1"/>
    </row>
    <row r="7" spans="1:10" x14ac:dyDescent="0.25">
      <c r="A7" s="224" t="s">
        <v>131</v>
      </c>
      <c r="B7" s="225"/>
      <c r="C7" s="164"/>
      <c r="D7" s="164"/>
      <c r="E7" s="164"/>
      <c r="F7" s="164"/>
      <c r="G7" s="164"/>
      <c r="H7" s="164"/>
      <c r="I7" s="164"/>
      <c r="J7" s="1"/>
    </row>
    <row r="8" spans="1:10" x14ac:dyDescent="0.25">
      <c r="A8" s="224" t="s">
        <v>132</v>
      </c>
      <c r="B8" s="225"/>
      <c r="C8" s="161"/>
      <c r="D8" s="161"/>
      <c r="E8" s="161"/>
      <c r="F8" s="161"/>
      <c r="G8" s="161"/>
      <c r="H8" s="161"/>
      <c r="I8" s="161"/>
      <c r="J8" s="1"/>
    </row>
    <row r="9" spans="1:10" x14ac:dyDescent="0.25">
      <c r="A9" s="22" t="s">
        <v>133</v>
      </c>
      <c r="B9" s="27"/>
      <c r="C9" s="161"/>
      <c r="D9" s="161"/>
      <c r="E9" s="161"/>
      <c r="F9" s="161"/>
      <c r="G9" s="161"/>
      <c r="H9" s="161"/>
      <c r="I9" s="161"/>
      <c r="J9" s="1"/>
    </row>
    <row r="10" spans="1:10" x14ac:dyDescent="0.25">
      <c r="A10" s="22" t="s">
        <v>134</v>
      </c>
      <c r="B10" s="27"/>
      <c r="C10" s="162"/>
      <c r="D10" s="162"/>
      <c r="E10" s="162"/>
      <c r="F10" s="162"/>
      <c r="G10" s="162"/>
      <c r="H10" s="162"/>
      <c r="I10" s="162"/>
      <c r="J10" s="1"/>
    </row>
    <row r="11" spans="1:10" x14ac:dyDescent="0.25">
      <c r="A11" s="22" t="s">
        <v>135</v>
      </c>
      <c r="B11" s="27"/>
      <c r="C11" s="162"/>
      <c r="D11" s="162"/>
      <c r="E11" s="162"/>
      <c r="F11" s="162"/>
      <c r="G11" s="162"/>
      <c r="H11" s="162"/>
      <c r="I11" s="162"/>
      <c r="J11" s="1"/>
    </row>
    <row r="12" spans="1:10" x14ac:dyDescent="0.25">
      <c r="A12" s="226" t="s">
        <v>136</v>
      </c>
      <c r="B12" s="227"/>
      <c r="C12" s="161"/>
      <c r="D12" s="161"/>
      <c r="E12" s="161"/>
      <c r="F12" s="161"/>
      <c r="G12" s="161"/>
      <c r="H12" s="161"/>
      <c r="I12" s="161"/>
      <c r="J12" s="1"/>
    </row>
    <row r="13" spans="1:10" x14ac:dyDescent="0.25">
      <c r="A13" s="22" t="s">
        <v>137</v>
      </c>
      <c r="B13" s="27"/>
      <c r="C13" s="161"/>
      <c r="D13" s="161"/>
      <c r="E13" s="161"/>
      <c r="F13" s="161"/>
      <c r="G13" s="161"/>
      <c r="H13" s="161"/>
      <c r="I13" s="161"/>
      <c r="J13" s="1"/>
    </row>
    <row r="14" spans="1:10" x14ac:dyDescent="0.25">
      <c r="A14" s="22" t="s">
        <v>138</v>
      </c>
      <c r="B14" s="27"/>
      <c r="C14" s="162"/>
      <c r="D14" s="162"/>
      <c r="E14" s="162"/>
      <c r="F14" s="162"/>
      <c r="G14" s="162"/>
      <c r="H14" s="162"/>
      <c r="I14" s="162"/>
      <c r="J14" s="1"/>
    </row>
    <row r="15" spans="1:10" x14ac:dyDescent="0.25">
      <c r="A15" s="22" t="s">
        <v>139</v>
      </c>
      <c r="B15" s="27"/>
      <c r="C15" s="162"/>
      <c r="D15" s="162"/>
      <c r="E15" s="162"/>
      <c r="F15" s="162"/>
      <c r="G15" s="162"/>
      <c r="H15" s="162"/>
      <c r="I15" s="162"/>
      <c r="J15" s="1"/>
    </row>
    <row r="16" spans="1:10" x14ac:dyDescent="0.25">
      <c r="A16" s="224" t="s">
        <v>140</v>
      </c>
      <c r="B16" s="225"/>
      <c r="C16" s="130">
        <v>2341987.86</v>
      </c>
      <c r="D16" s="25"/>
      <c r="E16" s="25"/>
      <c r="F16" s="25"/>
      <c r="G16" s="130">
        <v>2548827.2599999998</v>
      </c>
      <c r="H16" s="25"/>
      <c r="I16" s="25"/>
      <c r="J16" s="1"/>
    </row>
    <row r="17" spans="1:10" ht="16.5" customHeight="1" x14ac:dyDescent="0.25">
      <c r="A17" s="224" t="s">
        <v>141</v>
      </c>
      <c r="B17" s="225"/>
      <c r="C17" s="161"/>
      <c r="D17" s="161"/>
      <c r="E17" s="161"/>
      <c r="F17" s="161"/>
      <c r="G17" s="161"/>
      <c r="H17" s="161"/>
      <c r="I17" s="161"/>
      <c r="J17" s="1"/>
    </row>
    <row r="18" spans="1:10" ht="16.5" customHeight="1" x14ac:dyDescent="0.25">
      <c r="A18" s="224" t="s">
        <v>149</v>
      </c>
      <c r="B18" s="225"/>
      <c r="C18" s="161"/>
      <c r="D18" s="161"/>
      <c r="E18" s="161"/>
      <c r="F18" s="161"/>
      <c r="G18" s="161"/>
      <c r="H18" s="161"/>
      <c r="I18" s="161"/>
      <c r="J18" s="1"/>
    </row>
    <row r="19" spans="1:10" x14ac:dyDescent="0.25">
      <c r="A19" s="228" t="s">
        <v>142</v>
      </c>
      <c r="B19" s="229"/>
      <c r="C19" s="164"/>
      <c r="D19" s="164"/>
      <c r="E19" s="164"/>
      <c r="F19" s="164"/>
      <c r="G19" s="164"/>
      <c r="H19" s="164"/>
      <c r="I19" s="164"/>
      <c r="J19" s="1"/>
    </row>
    <row r="20" spans="1:10" x14ac:dyDescent="0.25">
      <c r="A20" s="228" t="s">
        <v>143</v>
      </c>
      <c r="B20" s="229"/>
      <c r="C20" s="164"/>
      <c r="D20" s="164"/>
      <c r="E20" s="164"/>
      <c r="F20" s="164"/>
      <c r="G20" s="164"/>
      <c r="H20" s="164"/>
      <c r="I20" s="164"/>
      <c r="J20" s="1"/>
    </row>
    <row r="21" spans="1:10" x14ac:dyDescent="0.25">
      <c r="A21" s="228" t="s">
        <v>144</v>
      </c>
      <c r="B21" s="229"/>
      <c r="C21" s="164"/>
      <c r="D21" s="164"/>
      <c r="E21" s="164"/>
      <c r="F21" s="164"/>
      <c r="G21" s="164"/>
      <c r="H21" s="164"/>
      <c r="I21" s="164"/>
      <c r="J21" s="1"/>
    </row>
    <row r="22" spans="1:10" x14ac:dyDescent="0.25">
      <c r="A22" s="224" t="s">
        <v>145</v>
      </c>
      <c r="B22" s="225"/>
      <c r="C22" s="164"/>
      <c r="D22" s="164"/>
      <c r="E22" s="164"/>
      <c r="F22" s="164"/>
      <c r="G22" s="164"/>
      <c r="H22" s="164"/>
      <c r="I22" s="164"/>
      <c r="J22" s="1"/>
    </row>
    <row r="23" spans="1:10" x14ac:dyDescent="0.25">
      <c r="A23" s="228" t="s">
        <v>146</v>
      </c>
      <c r="B23" s="229"/>
      <c r="C23" s="164"/>
      <c r="D23" s="164"/>
      <c r="E23" s="164"/>
      <c r="F23" s="164"/>
      <c r="G23" s="164"/>
      <c r="H23" s="164"/>
      <c r="I23" s="164"/>
      <c r="J23" s="1"/>
    </row>
    <row r="24" spans="1:10" x14ac:dyDescent="0.25">
      <c r="A24" s="228" t="s">
        <v>147</v>
      </c>
      <c r="B24" s="229"/>
      <c r="C24" s="164"/>
      <c r="D24" s="164"/>
      <c r="E24" s="164"/>
      <c r="F24" s="164"/>
      <c r="G24" s="164"/>
      <c r="H24" s="164"/>
      <c r="I24" s="164"/>
      <c r="J24" s="1"/>
    </row>
    <row r="25" spans="1:10" x14ac:dyDescent="0.25">
      <c r="A25" s="228" t="s">
        <v>148</v>
      </c>
      <c r="B25" s="229"/>
      <c r="C25" s="164"/>
      <c r="D25" s="164"/>
      <c r="E25" s="164"/>
      <c r="F25" s="164"/>
      <c r="G25" s="164"/>
      <c r="H25" s="164"/>
      <c r="I25" s="164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31" t="s">
        <v>150</v>
      </c>
      <c r="B27" s="167" t="s">
        <v>151</v>
      </c>
      <c r="C27" s="167" t="s">
        <v>153</v>
      </c>
      <c r="D27" s="167" t="s">
        <v>156</v>
      </c>
      <c r="E27" s="222" t="s">
        <v>158</v>
      </c>
      <c r="F27" s="167" t="s">
        <v>159</v>
      </c>
    </row>
    <row r="28" spans="1:10" x14ac:dyDescent="0.25">
      <c r="A28" s="232"/>
      <c r="B28" s="159" t="s">
        <v>152</v>
      </c>
      <c r="C28" s="159" t="s">
        <v>154</v>
      </c>
      <c r="D28" s="159" t="s">
        <v>157</v>
      </c>
      <c r="E28" s="230"/>
      <c r="F28" s="159" t="s">
        <v>160</v>
      </c>
    </row>
    <row r="29" spans="1:10" ht="15.75" thickBot="1" x14ac:dyDescent="0.3">
      <c r="A29" s="233"/>
      <c r="B29" s="28"/>
      <c r="C29" s="160" t="s">
        <v>155</v>
      </c>
      <c r="D29" s="28"/>
      <c r="E29" s="223"/>
      <c r="F29" s="28"/>
    </row>
    <row r="30" spans="1:10" ht="30" x14ac:dyDescent="0.25">
      <c r="A30" s="30" t="s">
        <v>161</v>
      </c>
      <c r="B30" s="162"/>
      <c r="C30" s="162"/>
      <c r="D30" s="162"/>
      <c r="E30" s="162"/>
      <c r="F30" s="162"/>
    </row>
    <row r="31" spans="1:10" x14ac:dyDescent="0.25">
      <c r="A31" s="10" t="s">
        <v>162</v>
      </c>
      <c r="B31" s="162"/>
      <c r="C31" s="162"/>
      <c r="D31" s="162"/>
      <c r="E31" s="162"/>
      <c r="F31" s="162"/>
    </row>
    <row r="32" spans="1:10" x14ac:dyDescent="0.25">
      <c r="A32" s="10" t="s">
        <v>163</v>
      </c>
      <c r="B32" s="162"/>
      <c r="C32" s="162"/>
      <c r="D32" s="162"/>
      <c r="E32" s="162"/>
      <c r="F32" s="162"/>
    </row>
    <row r="33" spans="1:6" ht="15.75" thickBot="1" x14ac:dyDescent="0.3">
      <c r="A33" s="20" t="s">
        <v>164</v>
      </c>
      <c r="B33" s="13"/>
      <c r="C33" s="13"/>
      <c r="D33" s="13"/>
      <c r="E33" s="13"/>
      <c r="F33" s="13"/>
    </row>
    <row r="36" spans="1:6" x14ac:dyDescent="0.25">
      <c r="A36" s="210" t="s">
        <v>567</v>
      </c>
      <c r="B36" s="210"/>
      <c r="F36" s="183" t="s">
        <v>576</v>
      </c>
    </row>
    <row r="37" spans="1:6" x14ac:dyDescent="0.25">
      <c r="A37" s="210" t="s">
        <v>568</v>
      </c>
      <c r="B37" s="210"/>
      <c r="F37" s="183" t="s">
        <v>563</v>
      </c>
    </row>
  </sheetData>
  <mergeCells count="27">
    <mergeCell ref="E27:E29"/>
    <mergeCell ref="A22:B22"/>
    <mergeCell ref="A23:B23"/>
    <mergeCell ref="A24:B24"/>
    <mergeCell ref="A25:B25"/>
    <mergeCell ref="A27:A29"/>
    <mergeCell ref="A17:B17"/>
    <mergeCell ref="A18:B18"/>
    <mergeCell ref="A19:B19"/>
    <mergeCell ref="A20:B20"/>
    <mergeCell ref="A21:B21"/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201" t="s">
        <v>562</v>
      </c>
      <c r="B1" s="202"/>
      <c r="C1" s="202"/>
      <c r="D1" s="202"/>
      <c r="E1" s="203"/>
    </row>
    <row r="2" spans="1:7" x14ac:dyDescent="0.25">
      <c r="A2" s="237" t="s">
        <v>188</v>
      </c>
      <c r="B2" s="238"/>
      <c r="C2" s="238"/>
      <c r="D2" s="238"/>
      <c r="E2" s="239"/>
    </row>
    <row r="3" spans="1:7" x14ac:dyDescent="0.25">
      <c r="A3" s="237" t="s">
        <v>588</v>
      </c>
      <c r="B3" s="238"/>
      <c r="C3" s="238"/>
      <c r="D3" s="238"/>
      <c r="E3" s="239"/>
    </row>
    <row r="4" spans="1:7" ht="15.75" thickBot="1" x14ac:dyDescent="0.3">
      <c r="A4" s="240" t="s">
        <v>1</v>
      </c>
      <c r="B4" s="241"/>
      <c r="C4" s="241"/>
      <c r="D4" s="241"/>
      <c r="E4" s="242"/>
    </row>
    <row r="5" spans="1:7" ht="15.75" thickBot="1" x14ac:dyDescent="0.3">
      <c r="A5" s="34"/>
      <c r="B5" s="34"/>
      <c r="C5" s="34"/>
      <c r="D5" s="34"/>
      <c r="E5" s="34"/>
    </row>
    <row r="6" spans="1:7" x14ac:dyDescent="0.25">
      <c r="A6" s="243" t="s">
        <v>5</v>
      </c>
      <c r="B6" s="244"/>
      <c r="C6" s="159" t="s">
        <v>189</v>
      </c>
      <c r="D6" s="222" t="s">
        <v>191</v>
      </c>
      <c r="E6" s="159" t="s">
        <v>192</v>
      </c>
    </row>
    <row r="7" spans="1:7" ht="15.75" thickBot="1" x14ac:dyDescent="0.3">
      <c r="A7" s="245"/>
      <c r="B7" s="246"/>
      <c r="C7" s="160" t="s">
        <v>190</v>
      </c>
      <c r="D7" s="223"/>
      <c r="E7" s="160" t="s">
        <v>193</v>
      </c>
    </row>
    <row r="8" spans="1:7" x14ac:dyDescent="0.25">
      <c r="A8" s="174"/>
      <c r="B8" s="36"/>
      <c r="C8" s="36"/>
      <c r="D8" s="36"/>
      <c r="E8" s="36"/>
    </row>
    <row r="9" spans="1:7" x14ac:dyDescent="0.25">
      <c r="A9" s="174"/>
      <c r="B9" s="37" t="s">
        <v>194</v>
      </c>
      <c r="C9" s="190">
        <f>C10+C11+C124</f>
        <v>20204832</v>
      </c>
      <c r="D9" s="190">
        <f>D10+D11+D124</f>
        <v>19877593.82</v>
      </c>
      <c r="E9" s="190">
        <f>E10+E11+E124</f>
        <v>19877593.82</v>
      </c>
    </row>
    <row r="10" spans="1:7" x14ac:dyDescent="0.25">
      <c r="A10" s="174"/>
      <c r="B10" s="180" t="s">
        <v>195</v>
      </c>
      <c r="C10" s="190">
        <v>20204832</v>
      </c>
      <c r="D10" s="189">
        <v>19877593.82</v>
      </c>
      <c r="E10" s="190">
        <v>19877593.82</v>
      </c>
    </row>
    <row r="11" spans="1:7" x14ac:dyDescent="0.25">
      <c r="A11" s="174"/>
      <c r="B11" s="180" t="s">
        <v>196</v>
      </c>
      <c r="C11" s="36">
        <v>0</v>
      </c>
      <c r="D11" s="36">
        <v>0</v>
      </c>
      <c r="E11" s="36">
        <v>0</v>
      </c>
    </row>
    <row r="12" spans="1:7" x14ac:dyDescent="0.25">
      <c r="A12" s="174"/>
      <c r="B12" s="38" t="s">
        <v>197</v>
      </c>
      <c r="C12" s="36"/>
      <c r="D12" s="36"/>
      <c r="E12" s="36"/>
    </row>
    <row r="13" spans="1:7" x14ac:dyDescent="0.25">
      <c r="A13" s="172"/>
      <c r="B13" s="37"/>
      <c r="C13" s="36"/>
      <c r="D13" s="36"/>
      <c r="E13" s="36"/>
    </row>
    <row r="14" spans="1:7" ht="17.25" x14ac:dyDescent="0.25">
      <c r="A14" s="172"/>
      <c r="B14" s="37" t="s">
        <v>213</v>
      </c>
      <c r="C14" s="36">
        <f>C15+C16</f>
        <v>20204832</v>
      </c>
      <c r="D14" s="36">
        <f t="shared" ref="D14:E14" si="0">D15+D16</f>
        <v>20272362.16</v>
      </c>
      <c r="E14" s="36">
        <f t="shared" si="0"/>
        <v>20272362.16</v>
      </c>
    </row>
    <row r="15" spans="1:7" x14ac:dyDescent="0.25">
      <c r="A15" s="174"/>
      <c r="B15" s="180" t="s">
        <v>198</v>
      </c>
      <c r="C15" s="36">
        <v>20204832</v>
      </c>
      <c r="D15" s="185">
        <v>20272362.16</v>
      </c>
      <c r="E15" s="179">
        <v>20272362.16</v>
      </c>
      <c r="G15" t="s">
        <v>572</v>
      </c>
    </row>
    <row r="16" spans="1:7" x14ac:dyDescent="0.25">
      <c r="A16" s="174"/>
      <c r="B16" s="180" t="s">
        <v>199</v>
      </c>
      <c r="C16" s="36">
        <v>0</v>
      </c>
      <c r="D16" s="36">
        <v>0</v>
      </c>
      <c r="E16" s="36">
        <v>0</v>
      </c>
    </row>
    <row r="17" spans="1:5" x14ac:dyDescent="0.25">
      <c r="A17" s="174"/>
      <c r="B17" s="36"/>
      <c r="C17" s="36"/>
      <c r="D17" s="36"/>
      <c r="E17" s="36"/>
    </row>
    <row r="18" spans="1:5" x14ac:dyDescent="0.25">
      <c r="A18" s="174"/>
      <c r="B18" s="37" t="s">
        <v>200</v>
      </c>
      <c r="C18" s="39">
        <f>C19+C20</f>
        <v>0</v>
      </c>
      <c r="D18" s="198">
        <f t="shared" ref="D18:E18" si="1">D19+D20</f>
        <v>1975592</v>
      </c>
      <c r="E18" s="198">
        <f t="shared" si="1"/>
        <v>1975592</v>
      </c>
    </row>
    <row r="19" spans="1:5" x14ac:dyDescent="0.25">
      <c r="A19" s="174"/>
      <c r="B19" s="38" t="s">
        <v>201</v>
      </c>
      <c r="C19" s="39"/>
      <c r="D19" s="198">
        <v>1975592</v>
      </c>
      <c r="E19" s="198">
        <v>1975592</v>
      </c>
    </row>
    <row r="20" spans="1:5" x14ac:dyDescent="0.25">
      <c r="A20" s="174"/>
      <c r="B20" s="38" t="s">
        <v>202</v>
      </c>
      <c r="C20" s="39">
        <v>0</v>
      </c>
      <c r="D20" s="198">
        <v>0</v>
      </c>
      <c r="E20" s="198">
        <v>0</v>
      </c>
    </row>
    <row r="21" spans="1:5" x14ac:dyDescent="0.25">
      <c r="A21" s="174"/>
      <c r="B21" s="36"/>
      <c r="C21" s="36"/>
      <c r="D21" s="36"/>
      <c r="E21" s="36"/>
    </row>
    <row r="22" spans="1:5" x14ac:dyDescent="0.25">
      <c r="A22" s="247"/>
      <c r="B22" s="37" t="s">
        <v>203</v>
      </c>
      <c r="C22" s="248">
        <f>C9-C15+C184</f>
        <v>0</v>
      </c>
      <c r="D22" s="249">
        <f>D9-D15+D184+D19</f>
        <v>1580823.6600000001</v>
      </c>
      <c r="E22" s="249">
        <f>E9-E15+E184+E19</f>
        <v>1580823.6600000001</v>
      </c>
    </row>
    <row r="23" spans="1:5" x14ac:dyDescent="0.25">
      <c r="A23" s="247"/>
      <c r="B23" s="37"/>
      <c r="C23" s="248"/>
      <c r="D23" s="248"/>
      <c r="E23" s="248"/>
    </row>
    <row r="24" spans="1:5" x14ac:dyDescent="0.25">
      <c r="A24" s="247"/>
      <c r="B24" s="37" t="s">
        <v>204</v>
      </c>
      <c r="C24" s="248"/>
      <c r="D24" s="248"/>
      <c r="E24" s="248"/>
    </row>
    <row r="25" spans="1:5" x14ac:dyDescent="0.25">
      <c r="A25" s="247"/>
      <c r="B25" s="37"/>
      <c r="C25" s="248"/>
      <c r="D25" s="248"/>
      <c r="E25" s="248"/>
    </row>
    <row r="26" spans="1:5" x14ac:dyDescent="0.25">
      <c r="A26" s="174"/>
      <c r="B26" s="37" t="s">
        <v>205</v>
      </c>
      <c r="C26" s="36">
        <f>C18-C22</f>
        <v>0</v>
      </c>
      <c r="D26" s="179">
        <f>D22-D18</f>
        <v>-394768.33999999985</v>
      </c>
      <c r="E26" s="179">
        <f>E22-E18</f>
        <v>-394768.33999999985</v>
      </c>
    </row>
    <row r="27" spans="1:5" ht="15.75" thickBot="1" x14ac:dyDescent="0.3">
      <c r="A27" s="40"/>
      <c r="B27" s="41"/>
      <c r="C27" s="42"/>
      <c r="D27" s="42"/>
      <c r="E27" s="42"/>
    </row>
    <row r="28" spans="1:5" ht="15.75" thickBot="1" x14ac:dyDescent="0.3">
      <c r="A28" s="250"/>
      <c r="B28" s="250"/>
      <c r="C28" s="250"/>
      <c r="D28" s="250"/>
      <c r="E28" s="250"/>
    </row>
    <row r="29" spans="1:5" ht="15.75" thickBot="1" x14ac:dyDescent="0.3">
      <c r="A29" s="235" t="s">
        <v>206</v>
      </c>
      <c r="B29" s="236"/>
      <c r="C29" s="166" t="s">
        <v>207</v>
      </c>
      <c r="D29" s="166" t="s">
        <v>191</v>
      </c>
      <c r="E29" s="166" t="s">
        <v>208</v>
      </c>
    </row>
    <row r="30" spans="1:5" x14ac:dyDescent="0.25">
      <c r="A30" s="174"/>
      <c r="B30" s="36"/>
      <c r="C30" s="36"/>
      <c r="D30" s="36"/>
      <c r="E30" s="36"/>
    </row>
    <row r="31" spans="1:5" x14ac:dyDescent="0.25">
      <c r="A31" s="251"/>
      <c r="B31" s="37" t="s">
        <v>209</v>
      </c>
      <c r="C31" s="248"/>
      <c r="D31" s="248"/>
      <c r="E31" s="248"/>
    </row>
    <row r="32" spans="1:5" x14ac:dyDescent="0.25">
      <c r="A32" s="251"/>
      <c r="B32" s="38" t="s">
        <v>210</v>
      </c>
      <c r="C32" s="248"/>
      <c r="D32" s="248"/>
      <c r="E32" s="248"/>
    </row>
    <row r="33" spans="1:5" x14ac:dyDescent="0.25">
      <c r="A33" s="251"/>
      <c r="B33" s="38" t="s">
        <v>211</v>
      </c>
      <c r="C33" s="248"/>
      <c r="D33" s="248"/>
      <c r="E33" s="248"/>
    </row>
    <row r="34" spans="1:5" x14ac:dyDescent="0.25">
      <c r="A34" s="172"/>
      <c r="B34" s="37"/>
      <c r="C34" s="36"/>
      <c r="D34" s="36"/>
      <c r="E34" s="36"/>
    </row>
    <row r="35" spans="1:5" x14ac:dyDescent="0.25">
      <c r="A35" s="172"/>
      <c r="B35" s="37" t="s">
        <v>212</v>
      </c>
      <c r="C35" s="37">
        <v>0</v>
      </c>
      <c r="D35" s="194">
        <f>D26+D310</f>
        <v>-394768.33999999985</v>
      </c>
      <c r="E35" s="194">
        <f>E26+E310</f>
        <v>-394768.33999999985</v>
      </c>
    </row>
    <row r="36" spans="1:5" ht="15.75" thickBot="1" x14ac:dyDescent="0.3">
      <c r="A36" s="44"/>
      <c r="B36" s="41"/>
      <c r="C36" s="41"/>
      <c r="D36" s="41"/>
      <c r="E36" s="41"/>
    </row>
    <row r="37" spans="1:5" ht="15.75" thickBot="1" x14ac:dyDescent="0.3"/>
    <row r="38" spans="1:5" x14ac:dyDescent="0.25">
      <c r="A38" s="243" t="s">
        <v>206</v>
      </c>
      <c r="B38" s="244"/>
      <c r="C38" s="222" t="s">
        <v>222</v>
      </c>
      <c r="D38" s="231" t="s">
        <v>191</v>
      </c>
      <c r="E38" s="158" t="s">
        <v>192</v>
      </c>
    </row>
    <row r="39" spans="1:5" ht="15.75" thickBot="1" x14ac:dyDescent="0.3">
      <c r="A39" s="245"/>
      <c r="B39" s="246"/>
      <c r="C39" s="223"/>
      <c r="D39" s="233"/>
      <c r="E39" s="173" t="s">
        <v>208</v>
      </c>
    </row>
    <row r="40" spans="1:5" x14ac:dyDescent="0.25">
      <c r="A40" s="169"/>
      <c r="B40" s="47"/>
      <c r="C40" s="47"/>
      <c r="D40" s="47"/>
      <c r="E40" s="47"/>
    </row>
    <row r="41" spans="1:5" x14ac:dyDescent="0.25">
      <c r="A41" s="168"/>
      <c r="B41" s="171" t="s">
        <v>215</v>
      </c>
      <c r="C41" s="47"/>
      <c r="D41" s="47"/>
      <c r="E41" s="47"/>
    </row>
    <row r="42" spans="1:5" x14ac:dyDescent="0.25">
      <c r="A42" s="252"/>
      <c r="B42" s="49" t="s">
        <v>216</v>
      </c>
      <c r="C42" s="253"/>
      <c r="D42" s="253"/>
      <c r="E42" s="253"/>
    </row>
    <row r="43" spans="1:5" x14ac:dyDescent="0.25">
      <c r="A43" s="252"/>
      <c r="B43" s="49" t="s">
        <v>217</v>
      </c>
      <c r="C43" s="253"/>
      <c r="D43" s="253"/>
      <c r="E43" s="253"/>
    </row>
    <row r="44" spans="1:5" x14ac:dyDescent="0.25">
      <c r="A44" s="254"/>
      <c r="B44" s="171" t="s">
        <v>218</v>
      </c>
      <c r="C44" s="253"/>
      <c r="D44" s="253"/>
      <c r="E44" s="253"/>
    </row>
    <row r="45" spans="1:5" x14ac:dyDescent="0.25">
      <c r="A45" s="254"/>
      <c r="B45" s="49" t="s">
        <v>219</v>
      </c>
      <c r="C45" s="253"/>
      <c r="D45" s="253"/>
      <c r="E45" s="253"/>
    </row>
    <row r="46" spans="1:5" x14ac:dyDescent="0.25">
      <c r="A46" s="254"/>
      <c r="B46" s="49" t="s">
        <v>220</v>
      </c>
      <c r="C46" s="253"/>
      <c r="D46" s="253"/>
      <c r="E46" s="253"/>
    </row>
    <row r="47" spans="1:5" x14ac:dyDescent="0.25">
      <c r="A47" s="168"/>
      <c r="B47" s="171"/>
      <c r="C47" s="47"/>
      <c r="D47" s="47"/>
      <c r="E47" s="47"/>
    </row>
    <row r="48" spans="1:5" x14ac:dyDescent="0.25">
      <c r="A48" s="254"/>
      <c r="B48" s="260" t="s">
        <v>221</v>
      </c>
      <c r="C48" s="262"/>
      <c r="D48" s="262"/>
      <c r="E48" s="262"/>
    </row>
    <row r="49" spans="1:6" ht="15.75" thickBot="1" x14ac:dyDescent="0.3">
      <c r="A49" s="259"/>
      <c r="B49" s="261"/>
      <c r="C49" s="263"/>
      <c r="D49" s="263"/>
      <c r="E49" s="263"/>
    </row>
    <row r="50" spans="1:6" ht="15.75" thickBot="1" x14ac:dyDescent="0.3"/>
    <row r="51" spans="1:6" x14ac:dyDescent="0.25">
      <c r="A51" s="243" t="s">
        <v>206</v>
      </c>
      <c r="B51" s="244"/>
      <c r="C51" s="158" t="s">
        <v>189</v>
      </c>
      <c r="D51" s="231" t="s">
        <v>191</v>
      </c>
      <c r="E51" s="158" t="s">
        <v>192</v>
      </c>
    </row>
    <row r="52" spans="1:6" ht="15.75" thickBot="1" x14ac:dyDescent="0.3">
      <c r="A52" s="245"/>
      <c r="B52" s="246"/>
      <c r="C52" s="173" t="s">
        <v>207</v>
      </c>
      <c r="D52" s="233"/>
      <c r="E52" s="173" t="s">
        <v>208</v>
      </c>
    </row>
    <row r="53" spans="1:6" x14ac:dyDescent="0.25">
      <c r="A53" s="255"/>
      <c r="B53" s="256"/>
      <c r="C53" s="47"/>
      <c r="D53" s="47"/>
      <c r="E53" s="47"/>
    </row>
    <row r="54" spans="1:6" x14ac:dyDescent="0.25">
      <c r="A54" s="252"/>
      <c r="B54" s="257" t="s">
        <v>223</v>
      </c>
      <c r="C54" s="253">
        <v>20204832</v>
      </c>
      <c r="D54" s="258">
        <f>D10</f>
        <v>19877593.82</v>
      </c>
      <c r="E54" s="258">
        <f>D54</f>
        <v>19877593.82</v>
      </c>
    </row>
    <row r="55" spans="1:6" x14ac:dyDescent="0.25">
      <c r="A55" s="252"/>
      <c r="B55" s="257"/>
      <c r="C55" s="253"/>
      <c r="D55" s="253"/>
      <c r="E55" s="253"/>
    </row>
    <row r="56" spans="1:6" x14ac:dyDescent="0.25">
      <c r="A56" s="252"/>
      <c r="B56" s="50" t="s">
        <v>224</v>
      </c>
      <c r="C56" s="253"/>
      <c r="D56" s="253"/>
      <c r="E56" s="253"/>
    </row>
    <row r="57" spans="1:6" x14ac:dyDescent="0.25">
      <c r="A57" s="252"/>
      <c r="B57" s="49" t="s">
        <v>216</v>
      </c>
      <c r="C57" s="253"/>
      <c r="D57" s="253"/>
      <c r="E57" s="253"/>
    </row>
    <row r="58" spans="1:6" x14ac:dyDescent="0.25">
      <c r="A58" s="252"/>
      <c r="B58" s="49" t="s">
        <v>219</v>
      </c>
      <c r="C58" s="253"/>
      <c r="D58" s="253"/>
      <c r="E58" s="253"/>
    </row>
    <row r="59" spans="1:6" x14ac:dyDescent="0.25">
      <c r="A59" s="252"/>
      <c r="B59" s="170"/>
      <c r="C59" s="253"/>
      <c r="D59" s="253"/>
      <c r="E59" s="253"/>
    </row>
    <row r="60" spans="1:6" x14ac:dyDescent="0.25">
      <c r="A60" s="169"/>
      <c r="B60" s="170" t="s">
        <v>198</v>
      </c>
      <c r="C60" s="47">
        <v>20204832</v>
      </c>
      <c r="D60" s="197">
        <f>D15</f>
        <v>20272362.16</v>
      </c>
      <c r="E60" s="197">
        <f>D60</f>
        <v>20272362.16</v>
      </c>
    </row>
    <row r="61" spans="1:6" x14ac:dyDescent="0.25">
      <c r="A61" s="169"/>
      <c r="B61" s="170"/>
      <c r="C61" s="47"/>
      <c r="D61" s="47"/>
      <c r="E61" s="47"/>
    </row>
    <row r="62" spans="1:6" x14ac:dyDescent="0.25">
      <c r="A62" s="169"/>
      <c r="B62" s="170" t="s">
        <v>201</v>
      </c>
      <c r="C62" s="51"/>
      <c r="D62" s="195">
        <v>1975592</v>
      </c>
      <c r="E62" s="195">
        <v>1975592</v>
      </c>
      <c r="F62" s="196"/>
    </row>
    <row r="63" spans="1:6" x14ac:dyDescent="0.25">
      <c r="A63" s="169"/>
      <c r="B63" s="170"/>
      <c r="C63" s="47"/>
      <c r="D63" s="47"/>
      <c r="E63" s="47"/>
    </row>
    <row r="64" spans="1:6" x14ac:dyDescent="0.25">
      <c r="A64" s="254"/>
      <c r="B64" s="52" t="s">
        <v>225</v>
      </c>
      <c r="C64" s="262">
        <f>C60-C54</f>
        <v>0</v>
      </c>
      <c r="D64" s="262">
        <f>D54+D56-D60+D62</f>
        <v>1580823.6600000001</v>
      </c>
      <c r="E64" s="262">
        <f>E54+E56-E60+E62</f>
        <v>1580823.6600000001</v>
      </c>
    </row>
    <row r="65" spans="1:5" x14ac:dyDescent="0.25">
      <c r="A65" s="254"/>
      <c r="B65" s="52"/>
      <c r="C65" s="262"/>
      <c r="D65" s="262"/>
      <c r="E65" s="262"/>
    </row>
    <row r="66" spans="1:5" x14ac:dyDescent="0.25">
      <c r="A66" s="254"/>
      <c r="B66" s="52" t="s">
        <v>226</v>
      </c>
      <c r="C66" s="262"/>
      <c r="D66" s="262"/>
      <c r="E66" s="262"/>
    </row>
    <row r="67" spans="1:5" ht="15.75" thickBot="1" x14ac:dyDescent="0.3">
      <c r="A67" s="259"/>
      <c r="B67" s="53"/>
      <c r="C67" s="263"/>
      <c r="D67" s="263"/>
      <c r="E67" s="263"/>
    </row>
    <row r="68" spans="1:5" ht="15.75" thickBot="1" x14ac:dyDescent="0.3"/>
    <row r="69" spans="1:5" x14ac:dyDescent="0.25">
      <c r="A69" s="243" t="s">
        <v>206</v>
      </c>
      <c r="B69" s="244"/>
      <c r="C69" s="231" t="s">
        <v>214</v>
      </c>
      <c r="D69" s="231" t="s">
        <v>191</v>
      </c>
      <c r="E69" s="158" t="s">
        <v>192</v>
      </c>
    </row>
    <row r="70" spans="1:5" ht="15.75" thickBot="1" x14ac:dyDescent="0.3">
      <c r="A70" s="245"/>
      <c r="B70" s="246"/>
      <c r="C70" s="233"/>
      <c r="D70" s="233"/>
      <c r="E70" s="173" t="s">
        <v>208</v>
      </c>
    </row>
    <row r="71" spans="1:5" x14ac:dyDescent="0.25">
      <c r="A71" s="255"/>
      <c r="B71" s="256"/>
      <c r="C71" s="47"/>
      <c r="D71" s="47"/>
      <c r="E71" s="47"/>
    </row>
    <row r="72" spans="1:5" x14ac:dyDescent="0.25">
      <c r="A72" s="252"/>
      <c r="B72" s="257" t="s">
        <v>196</v>
      </c>
      <c r="C72" s="253"/>
      <c r="D72" s="253"/>
      <c r="E72" s="253"/>
    </row>
    <row r="73" spans="1:5" x14ac:dyDescent="0.25">
      <c r="A73" s="252"/>
      <c r="B73" s="257"/>
      <c r="C73" s="253"/>
      <c r="D73" s="253"/>
      <c r="E73" s="253"/>
    </row>
    <row r="74" spans="1:5" x14ac:dyDescent="0.25">
      <c r="A74" s="252"/>
      <c r="B74" s="170" t="s">
        <v>227</v>
      </c>
      <c r="C74" s="253"/>
      <c r="D74" s="253"/>
      <c r="E74" s="253"/>
    </row>
    <row r="75" spans="1:5" x14ac:dyDescent="0.25">
      <c r="A75" s="252"/>
      <c r="B75" s="49" t="s">
        <v>217</v>
      </c>
      <c r="C75" s="253"/>
      <c r="D75" s="253"/>
      <c r="E75" s="253"/>
    </row>
    <row r="76" spans="1:5" x14ac:dyDescent="0.25">
      <c r="A76" s="252"/>
      <c r="B76" s="49" t="s">
        <v>220</v>
      </c>
      <c r="C76" s="253"/>
      <c r="D76" s="253"/>
      <c r="E76" s="253"/>
    </row>
    <row r="77" spans="1:5" x14ac:dyDescent="0.25">
      <c r="A77" s="252"/>
      <c r="B77" s="170"/>
      <c r="C77" s="253"/>
      <c r="D77" s="253"/>
      <c r="E77" s="253"/>
    </row>
    <row r="78" spans="1:5" x14ac:dyDescent="0.25">
      <c r="A78" s="169"/>
      <c r="B78" s="170" t="s">
        <v>228</v>
      </c>
      <c r="C78" s="47"/>
      <c r="D78" s="47"/>
      <c r="E78" s="47"/>
    </row>
    <row r="79" spans="1:5" x14ac:dyDescent="0.25">
      <c r="A79" s="169"/>
      <c r="B79" s="170"/>
      <c r="C79" s="47"/>
      <c r="D79" s="47"/>
      <c r="E79" s="47"/>
    </row>
    <row r="80" spans="1:5" x14ac:dyDescent="0.25">
      <c r="A80" s="169"/>
      <c r="B80" s="170" t="s">
        <v>202</v>
      </c>
      <c r="C80" s="51"/>
      <c r="D80" s="47"/>
      <c r="E80" s="47"/>
    </row>
    <row r="81" spans="1:5" x14ac:dyDescent="0.25">
      <c r="A81" s="169"/>
      <c r="B81" s="170"/>
      <c r="C81" s="47"/>
      <c r="D81" s="47"/>
      <c r="E81" s="47"/>
    </row>
    <row r="82" spans="1:5" x14ac:dyDescent="0.25">
      <c r="A82" s="254"/>
      <c r="B82" s="52" t="s">
        <v>229</v>
      </c>
      <c r="C82" s="262"/>
      <c r="D82" s="262"/>
      <c r="E82" s="262"/>
    </row>
    <row r="83" spans="1:5" x14ac:dyDescent="0.25">
      <c r="A83" s="254"/>
      <c r="B83" s="52"/>
      <c r="C83" s="262"/>
      <c r="D83" s="262"/>
      <c r="E83" s="262"/>
    </row>
    <row r="84" spans="1:5" x14ac:dyDescent="0.25">
      <c r="A84" s="254"/>
      <c r="B84" s="52" t="s">
        <v>230</v>
      </c>
      <c r="C84" s="262"/>
      <c r="D84" s="262"/>
      <c r="E84" s="262"/>
    </row>
    <row r="85" spans="1:5" ht="15.75" thickBot="1" x14ac:dyDescent="0.3">
      <c r="A85" s="259"/>
      <c r="B85" s="53"/>
      <c r="C85" s="263"/>
      <c r="D85" s="263"/>
      <c r="E85" s="263"/>
    </row>
    <row r="92" spans="1:5" x14ac:dyDescent="0.25">
      <c r="A92" t="s">
        <v>571</v>
      </c>
      <c r="C92" s="155"/>
      <c r="D92" s="155"/>
      <c r="E92" s="155"/>
    </row>
    <row r="93" spans="1:5" x14ac:dyDescent="0.25">
      <c r="A93" s="234" t="s">
        <v>570</v>
      </c>
      <c r="B93" s="234"/>
      <c r="D93" s="183" t="s">
        <v>576</v>
      </c>
    </row>
    <row r="94" spans="1:5" x14ac:dyDescent="0.25">
      <c r="A94" s="234" t="s">
        <v>569</v>
      </c>
      <c r="B94" s="234"/>
      <c r="D94" s="183" t="s">
        <v>563</v>
      </c>
    </row>
  </sheetData>
  <mergeCells count="67">
    <mergeCell ref="A82:A85"/>
    <mergeCell ref="C82:C85"/>
    <mergeCell ref="D82:D85"/>
    <mergeCell ref="E82:E85"/>
    <mergeCell ref="A72:A73"/>
    <mergeCell ref="B72:B73"/>
    <mergeCell ref="C72:C73"/>
    <mergeCell ref="D72:D73"/>
    <mergeCell ref="E74:E77"/>
    <mergeCell ref="E72:E73"/>
    <mergeCell ref="A74:A77"/>
    <mergeCell ref="C74:C77"/>
    <mergeCell ref="D74:D77"/>
    <mergeCell ref="A69:B70"/>
    <mergeCell ref="C69:C70"/>
    <mergeCell ref="D69:D70"/>
    <mergeCell ref="A71:B71"/>
    <mergeCell ref="E54:E55"/>
    <mergeCell ref="A56:A59"/>
    <mergeCell ref="C56:C59"/>
    <mergeCell ref="D56:D59"/>
    <mergeCell ref="E56:E59"/>
    <mergeCell ref="A64:A67"/>
    <mergeCell ref="C64:C67"/>
    <mergeCell ref="D64:D67"/>
    <mergeCell ref="E64:E67"/>
    <mergeCell ref="A48:A49"/>
    <mergeCell ref="B48:B49"/>
    <mergeCell ref="C48:C49"/>
    <mergeCell ref="D48:D49"/>
    <mergeCell ref="E48:E49"/>
    <mergeCell ref="A51:B52"/>
    <mergeCell ref="D51:D52"/>
    <mergeCell ref="A53:B53"/>
    <mergeCell ref="A54:A55"/>
    <mergeCell ref="B54:B55"/>
    <mergeCell ref="C54:C55"/>
    <mergeCell ref="D54:D55"/>
    <mergeCell ref="A42:A43"/>
    <mergeCell ref="C42:C43"/>
    <mergeCell ref="D42:D43"/>
    <mergeCell ref="E42:E43"/>
    <mergeCell ref="A44:A46"/>
    <mergeCell ref="C44:C46"/>
    <mergeCell ref="D44:D46"/>
    <mergeCell ref="E44:E46"/>
    <mergeCell ref="D31:D33"/>
    <mergeCell ref="E31:E33"/>
    <mergeCell ref="A38:B39"/>
    <mergeCell ref="C38:C39"/>
    <mergeCell ref="D38:D39"/>
    <mergeCell ref="A93:B93"/>
    <mergeCell ref="A94:B94"/>
    <mergeCell ref="A29:B29"/>
    <mergeCell ref="A1:E1"/>
    <mergeCell ref="A2:E2"/>
    <mergeCell ref="A3:E3"/>
    <mergeCell ref="A4:E4"/>
    <mergeCell ref="A6:B7"/>
    <mergeCell ref="D6:D7"/>
    <mergeCell ref="A22:A25"/>
    <mergeCell ref="C22:C25"/>
    <mergeCell ref="D22:D25"/>
    <mergeCell ref="E22:E25"/>
    <mergeCell ref="A28:E28"/>
    <mergeCell ref="A31:A33"/>
    <mergeCell ref="C31:C33"/>
  </mergeCells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D10" sqref="D10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17" hidden="1" customWidth="1"/>
    <col min="4" max="4" width="23.5703125" customWidth="1"/>
    <col min="5" max="5" width="18.5703125" customWidth="1"/>
    <col min="6" max="6" width="12.42578125" customWidth="1"/>
    <col min="7" max="7" width="13" bestFit="1" customWidth="1"/>
    <col min="8" max="8" width="12.85546875" customWidth="1"/>
    <col min="9" max="9" width="14.85546875" customWidth="1"/>
    <col min="11" max="13" width="0" hidden="1" customWidth="1"/>
  </cols>
  <sheetData>
    <row r="1" spans="1:9" x14ac:dyDescent="0.25">
      <c r="A1" s="201" t="s">
        <v>562</v>
      </c>
      <c r="B1" s="202"/>
      <c r="C1" s="202"/>
      <c r="D1" s="202"/>
      <c r="E1" s="202"/>
      <c r="F1" s="202"/>
      <c r="G1" s="202"/>
      <c r="H1" s="202"/>
      <c r="I1" s="203"/>
    </row>
    <row r="2" spans="1:9" x14ac:dyDescent="0.25">
      <c r="A2" s="237" t="s">
        <v>231</v>
      </c>
      <c r="B2" s="238"/>
      <c r="C2" s="238"/>
      <c r="D2" s="238"/>
      <c r="E2" s="238"/>
      <c r="F2" s="238"/>
      <c r="G2" s="238"/>
      <c r="H2" s="238"/>
      <c r="I2" s="239"/>
    </row>
    <row r="3" spans="1:9" x14ac:dyDescent="0.25">
      <c r="A3" s="267" t="s">
        <v>586</v>
      </c>
      <c r="B3" s="268"/>
      <c r="C3" s="268"/>
      <c r="D3" s="268"/>
      <c r="E3" s="268"/>
      <c r="F3" s="268"/>
      <c r="G3" s="268"/>
      <c r="H3" s="268"/>
      <c r="I3" s="269"/>
    </row>
    <row r="4" spans="1:9" ht="15.75" thickBot="1" x14ac:dyDescent="0.3">
      <c r="A4" s="240" t="s">
        <v>1</v>
      </c>
      <c r="B4" s="241"/>
      <c r="C4" s="241"/>
      <c r="D4" s="241"/>
      <c r="E4" s="241"/>
      <c r="F4" s="241"/>
      <c r="G4" s="241"/>
      <c r="H4" s="241"/>
      <c r="I4" s="242"/>
    </row>
    <row r="5" spans="1:9" ht="15.75" thickBot="1" x14ac:dyDescent="0.3">
      <c r="A5" s="201"/>
      <c r="B5" s="202"/>
      <c r="C5" s="203"/>
      <c r="D5" s="270" t="s">
        <v>232</v>
      </c>
      <c r="E5" s="271"/>
      <c r="F5" s="271"/>
      <c r="G5" s="271"/>
      <c r="H5" s="272"/>
      <c r="I5" s="231" t="s">
        <v>233</v>
      </c>
    </row>
    <row r="6" spans="1:9" x14ac:dyDescent="0.25">
      <c r="A6" s="237" t="s">
        <v>206</v>
      </c>
      <c r="B6" s="238"/>
      <c r="C6" s="239"/>
      <c r="D6" s="231" t="s">
        <v>235</v>
      </c>
      <c r="E6" s="222" t="s">
        <v>236</v>
      </c>
      <c r="F6" s="231" t="s">
        <v>237</v>
      </c>
      <c r="G6" s="231" t="s">
        <v>191</v>
      </c>
      <c r="H6" s="231" t="s">
        <v>238</v>
      </c>
      <c r="I6" s="232"/>
    </row>
    <row r="7" spans="1:9" ht="15.75" thickBot="1" x14ac:dyDescent="0.3">
      <c r="A7" s="240" t="s">
        <v>234</v>
      </c>
      <c r="B7" s="241"/>
      <c r="C7" s="242"/>
      <c r="D7" s="233"/>
      <c r="E7" s="223"/>
      <c r="F7" s="233"/>
      <c r="G7" s="233"/>
      <c r="H7" s="233"/>
      <c r="I7" s="233"/>
    </row>
    <row r="8" spans="1:9" x14ac:dyDescent="0.25">
      <c r="A8" s="266" t="s">
        <v>239</v>
      </c>
      <c r="B8" s="266"/>
      <c r="C8" s="266"/>
      <c r="D8" s="55"/>
      <c r="E8" s="55"/>
      <c r="F8" s="55"/>
      <c r="G8" s="55"/>
      <c r="H8" s="55"/>
      <c r="I8" s="55"/>
    </row>
    <row r="9" spans="1:9" x14ac:dyDescent="0.25">
      <c r="A9" s="61" t="s">
        <v>240</v>
      </c>
      <c r="B9" s="26"/>
      <c r="C9" s="61"/>
      <c r="D9" s="55"/>
      <c r="E9" s="55"/>
      <c r="F9" s="55"/>
      <c r="G9" s="55"/>
      <c r="H9" s="55"/>
      <c r="I9" s="55"/>
    </row>
    <row r="10" spans="1:9" x14ac:dyDescent="0.25">
      <c r="A10" s="61" t="s">
        <v>241</v>
      </c>
      <c r="B10" s="26"/>
      <c r="C10" s="61"/>
      <c r="D10" s="55"/>
      <c r="E10" s="55"/>
      <c r="F10" s="55"/>
      <c r="G10" s="55"/>
      <c r="H10" s="55"/>
      <c r="I10" s="55"/>
    </row>
    <row r="11" spans="1:9" x14ac:dyDescent="0.25">
      <c r="A11" s="61" t="s">
        <v>242</v>
      </c>
      <c r="B11" s="26"/>
      <c r="C11" s="61"/>
      <c r="D11" s="55"/>
      <c r="E11" s="55"/>
      <c r="F11" s="55"/>
      <c r="G11" s="55"/>
      <c r="H11" s="55"/>
      <c r="I11" s="55"/>
    </row>
    <row r="12" spans="1:9" x14ac:dyDescent="0.25">
      <c r="A12" s="61" t="s">
        <v>243</v>
      </c>
      <c r="B12" s="26"/>
      <c r="C12" s="61"/>
      <c r="D12" s="55"/>
      <c r="E12" s="55"/>
      <c r="F12" s="55"/>
      <c r="G12" s="55"/>
      <c r="H12" s="55"/>
      <c r="I12" s="55"/>
    </row>
    <row r="13" spans="1:9" x14ac:dyDescent="0.25">
      <c r="A13" s="61" t="s">
        <v>244</v>
      </c>
      <c r="B13" s="26"/>
      <c r="C13" s="61"/>
      <c r="D13" s="55">
        <v>0</v>
      </c>
      <c r="E13" s="55">
        <v>9569.26</v>
      </c>
      <c r="F13" s="55">
        <v>9569.26</v>
      </c>
      <c r="G13" s="55">
        <v>9569.26</v>
      </c>
      <c r="H13" s="55">
        <v>9569.26</v>
      </c>
      <c r="I13" s="55">
        <v>9569.26</v>
      </c>
    </row>
    <row r="14" spans="1:9" x14ac:dyDescent="0.25">
      <c r="A14" s="61" t="s">
        <v>245</v>
      </c>
      <c r="B14" s="26"/>
      <c r="C14" s="61"/>
      <c r="D14" s="55"/>
      <c r="E14" s="55"/>
      <c r="F14" s="55"/>
      <c r="G14" s="55"/>
      <c r="H14" s="55"/>
      <c r="I14" s="55"/>
    </row>
    <row r="15" spans="1:9" x14ac:dyDescent="0.25">
      <c r="A15" s="61" t="s">
        <v>246</v>
      </c>
      <c r="B15" s="26"/>
      <c r="C15" s="61"/>
      <c r="D15" s="55">
        <v>11942792</v>
      </c>
      <c r="E15" s="55">
        <v>1385641.56</v>
      </c>
      <c r="F15" s="136">
        <f>D15+E15</f>
        <v>13328433.560000001</v>
      </c>
      <c r="G15" s="136">
        <v>12329185.560000001</v>
      </c>
      <c r="H15" s="55">
        <v>12329185.560000001</v>
      </c>
      <c r="I15" s="55">
        <f>H15-D15</f>
        <v>386393.56000000052</v>
      </c>
    </row>
    <row r="16" spans="1:9" x14ac:dyDescent="0.25">
      <c r="A16" s="61" t="s">
        <v>247</v>
      </c>
      <c r="B16" s="26"/>
      <c r="C16" s="61"/>
      <c r="D16" s="265"/>
      <c r="E16" s="264"/>
      <c r="F16" s="264"/>
      <c r="G16" s="264"/>
      <c r="H16" s="264"/>
      <c r="I16" s="264"/>
    </row>
    <row r="17" spans="1:11" x14ac:dyDescent="0.25">
      <c r="A17" s="61" t="s">
        <v>248</v>
      </c>
      <c r="B17" s="26"/>
      <c r="C17" s="61"/>
      <c r="D17" s="265"/>
      <c r="E17" s="264"/>
      <c r="F17" s="264"/>
      <c r="G17" s="264"/>
      <c r="H17" s="264"/>
      <c r="I17" s="264"/>
    </row>
    <row r="18" spans="1:11" x14ac:dyDescent="0.25">
      <c r="A18" s="60" t="s">
        <v>249</v>
      </c>
      <c r="B18" s="56"/>
      <c r="D18" s="55"/>
      <c r="E18" s="55"/>
      <c r="F18" s="55"/>
      <c r="G18" s="55"/>
      <c r="H18" s="55"/>
      <c r="I18" s="55"/>
    </row>
    <row r="19" spans="1:11" x14ac:dyDescent="0.25">
      <c r="A19" s="60" t="s">
        <v>250</v>
      </c>
      <c r="B19" s="56"/>
      <c r="D19" s="55"/>
      <c r="E19" s="55"/>
      <c r="F19" s="55"/>
      <c r="G19" s="55"/>
      <c r="H19" s="55"/>
      <c r="I19" s="55"/>
    </row>
    <row r="20" spans="1:11" x14ac:dyDescent="0.25">
      <c r="A20" s="60" t="s">
        <v>251</v>
      </c>
      <c r="B20" s="56"/>
      <c r="D20" s="55"/>
      <c r="E20" s="55"/>
      <c r="F20" s="55"/>
      <c r="G20" s="55"/>
      <c r="H20" s="55"/>
      <c r="I20" s="55"/>
    </row>
    <row r="21" spans="1:11" x14ac:dyDescent="0.25">
      <c r="A21" s="60" t="s">
        <v>252</v>
      </c>
      <c r="B21" s="56"/>
      <c r="D21" s="55"/>
      <c r="E21" s="55"/>
      <c r="F21" s="55"/>
      <c r="G21" s="55"/>
      <c r="H21" s="55"/>
      <c r="I21" s="55"/>
    </row>
    <row r="22" spans="1:11" x14ac:dyDescent="0.25">
      <c r="A22" s="60" t="s">
        <v>253</v>
      </c>
      <c r="B22" s="56"/>
      <c r="D22" s="55"/>
      <c r="E22" s="55"/>
      <c r="F22" s="55"/>
      <c r="G22" s="55"/>
      <c r="H22" s="55"/>
      <c r="I22" s="55"/>
    </row>
    <row r="23" spans="1:11" x14ac:dyDescent="0.25">
      <c r="A23" s="60" t="s">
        <v>254</v>
      </c>
      <c r="B23" s="56"/>
      <c r="D23" s="55"/>
      <c r="E23" s="55"/>
      <c r="F23" s="55"/>
      <c r="G23" s="55"/>
      <c r="H23" s="55"/>
      <c r="I23" s="55"/>
    </row>
    <row r="24" spans="1:11" x14ac:dyDescent="0.25">
      <c r="A24" s="60" t="s">
        <v>255</v>
      </c>
      <c r="B24" s="56"/>
      <c r="D24" s="55"/>
      <c r="E24" s="55"/>
      <c r="F24" s="55"/>
      <c r="G24" s="55"/>
      <c r="H24" s="55"/>
      <c r="I24" s="55"/>
    </row>
    <row r="25" spans="1:11" x14ac:dyDescent="0.25">
      <c r="A25" s="60" t="s">
        <v>256</v>
      </c>
      <c r="B25" s="56"/>
      <c r="D25" s="55"/>
      <c r="E25" s="55"/>
      <c r="F25" s="55"/>
      <c r="G25" s="55"/>
      <c r="H25" s="55"/>
      <c r="I25" s="55"/>
      <c r="K25" t="s">
        <v>573</v>
      </c>
    </row>
    <row r="26" spans="1:11" x14ac:dyDescent="0.25">
      <c r="A26" s="60" t="s">
        <v>257</v>
      </c>
      <c r="B26" s="56"/>
      <c r="D26" s="55"/>
      <c r="E26" s="55"/>
      <c r="F26" s="55"/>
      <c r="G26" s="55"/>
      <c r="H26" s="55"/>
      <c r="I26" s="55"/>
    </row>
    <row r="27" spans="1:11" x14ac:dyDescent="0.25">
      <c r="A27" s="60" t="s">
        <v>258</v>
      </c>
      <c r="B27" s="56"/>
      <c r="D27" s="55"/>
      <c r="E27" s="55"/>
      <c r="F27" s="55"/>
      <c r="G27" s="55"/>
      <c r="H27" s="55"/>
      <c r="I27" s="55"/>
    </row>
    <row r="28" spans="1:11" x14ac:dyDescent="0.25">
      <c r="A28" s="60" t="s">
        <v>259</v>
      </c>
      <c r="B28" s="56"/>
      <c r="D28" s="55"/>
      <c r="E28" s="55"/>
      <c r="F28" s="55"/>
      <c r="G28" s="55"/>
      <c r="H28" s="55"/>
      <c r="I28" s="55"/>
    </row>
    <row r="29" spans="1:11" x14ac:dyDescent="0.25">
      <c r="A29" s="61" t="s">
        <v>260</v>
      </c>
      <c r="B29" s="61"/>
      <c r="D29" s="55"/>
      <c r="E29" s="55"/>
      <c r="F29" s="55"/>
      <c r="G29" s="55"/>
      <c r="H29" s="55"/>
      <c r="I29" s="55"/>
    </row>
    <row r="30" spans="1:11" x14ac:dyDescent="0.25">
      <c r="A30" s="60" t="s">
        <v>261</v>
      </c>
      <c r="B30" s="56"/>
      <c r="D30" s="55"/>
      <c r="E30" s="55"/>
      <c r="F30" s="55"/>
      <c r="G30" s="55"/>
      <c r="H30" s="55"/>
      <c r="I30" s="55"/>
    </row>
    <row r="31" spans="1:11" x14ac:dyDescent="0.25">
      <c r="A31" s="60" t="s">
        <v>262</v>
      </c>
      <c r="B31" s="56"/>
      <c r="D31" s="55"/>
      <c r="E31" s="55"/>
      <c r="F31" s="55"/>
      <c r="G31" s="55"/>
      <c r="H31" s="55"/>
      <c r="I31" s="55"/>
    </row>
    <row r="32" spans="1:11" x14ac:dyDescent="0.25">
      <c r="A32" s="60" t="s">
        <v>263</v>
      </c>
      <c r="B32" s="56"/>
      <c r="D32" s="55"/>
      <c r="E32" s="55"/>
      <c r="F32" s="55"/>
      <c r="G32" s="55"/>
      <c r="H32" s="55"/>
      <c r="I32" s="55"/>
    </row>
    <row r="33" spans="1:9" x14ac:dyDescent="0.25">
      <c r="A33" s="60" t="s">
        <v>264</v>
      </c>
      <c r="B33" s="56"/>
      <c r="D33" s="55"/>
      <c r="E33" s="55"/>
      <c r="F33" s="55"/>
      <c r="G33" s="55"/>
      <c r="H33" s="55"/>
      <c r="I33" s="55"/>
    </row>
    <row r="34" spans="1:9" x14ac:dyDescent="0.25">
      <c r="A34" s="60" t="s">
        <v>265</v>
      </c>
      <c r="B34" s="56"/>
      <c r="D34" s="55"/>
      <c r="E34" s="55"/>
      <c r="F34" s="55"/>
      <c r="G34" s="55"/>
      <c r="H34" s="55"/>
      <c r="I34" s="55"/>
    </row>
    <row r="35" spans="1:9" ht="15.75" thickBot="1" x14ac:dyDescent="0.3">
      <c r="A35" s="61" t="s">
        <v>266</v>
      </c>
      <c r="B35" s="61"/>
      <c r="D35" s="58">
        <v>8262040</v>
      </c>
      <c r="E35" s="58">
        <v>0</v>
      </c>
      <c r="F35" s="58">
        <f>D35+E35</f>
        <v>8262040</v>
      </c>
      <c r="G35" s="58">
        <v>7538839</v>
      </c>
      <c r="H35" s="58">
        <v>7538839</v>
      </c>
      <c r="I35" s="58">
        <f>H35-D35</f>
        <v>-723201</v>
      </c>
    </row>
    <row r="36" spans="1:9" x14ac:dyDescent="0.25">
      <c r="A36" s="61" t="s">
        <v>267</v>
      </c>
      <c r="C36" s="61"/>
      <c r="D36" s="65"/>
      <c r="E36" s="65"/>
      <c r="F36" s="65"/>
      <c r="G36" s="62"/>
      <c r="H36" s="62"/>
      <c r="I36" s="62"/>
    </row>
    <row r="37" spans="1:9" x14ac:dyDescent="0.25">
      <c r="A37" s="60" t="s">
        <v>268</v>
      </c>
      <c r="B37" s="56"/>
      <c r="C37" s="26"/>
      <c r="D37" s="55"/>
      <c r="E37" s="55"/>
      <c r="F37" s="55"/>
      <c r="G37" s="54"/>
      <c r="H37" s="54"/>
      <c r="I37" s="54"/>
    </row>
    <row r="38" spans="1:9" x14ac:dyDescent="0.25">
      <c r="A38" s="61" t="s">
        <v>269</v>
      </c>
      <c r="C38" s="61"/>
      <c r="D38" s="55"/>
      <c r="E38" s="55"/>
      <c r="F38" s="55"/>
      <c r="G38" s="54"/>
      <c r="H38" s="54"/>
      <c r="I38" s="54"/>
    </row>
    <row r="39" spans="1:9" x14ac:dyDescent="0.25">
      <c r="A39" s="60" t="s">
        <v>270</v>
      </c>
      <c r="B39" s="56"/>
      <c r="C39" s="26"/>
      <c r="D39" s="55"/>
      <c r="E39" s="55"/>
      <c r="F39" s="55"/>
      <c r="G39" s="54"/>
      <c r="H39" s="54"/>
      <c r="I39" s="54"/>
    </row>
    <row r="40" spans="1:9" x14ac:dyDescent="0.25">
      <c r="A40" s="60" t="s">
        <v>271</v>
      </c>
      <c r="B40" s="56"/>
      <c r="C40" s="26"/>
      <c r="D40" s="55"/>
      <c r="E40" s="55"/>
      <c r="F40" s="55"/>
      <c r="G40" s="54"/>
      <c r="H40" s="54"/>
      <c r="I40" s="54"/>
    </row>
    <row r="41" spans="1:9" x14ac:dyDescent="0.25">
      <c r="A41" s="48" t="s">
        <v>272</v>
      </c>
      <c r="B41" s="69"/>
      <c r="C41" s="69"/>
      <c r="D41" s="47">
        <f>D15+D35</f>
        <v>20204832</v>
      </c>
      <c r="E41" s="47">
        <f>E15+E35+E13</f>
        <v>1395210.82</v>
      </c>
      <c r="F41" s="137">
        <f>D41+E41</f>
        <v>21600042.82</v>
      </c>
      <c r="G41" s="137">
        <f>G15+G35+G13</f>
        <v>19877593.820000004</v>
      </c>
      <c r="H41" s="137">
        <f>H15+H35+H13</f>
        <v>19877593.820000004</v>
      </c>
      <c r="I41" s="134">
        <f>H41-D41</f>
        <v>-327238.17999999598</v>
      </c>
    </row>
    <row r="42" spans="1:9" x14ac:dyDescent="0.25">
      <c r="A42" s="48" t="s">
        <v>273</v>
      </c>
      <c r="B42" s="69"/>
      <c r="C42" s="69"/>
      <c r="D42" s="47"/>
      <c r="E42" s="70"/>
      <c r="F42" s="70"/>
      <c r="G42" s="68"/>
      <c r="H42" s="68"/>
      <c r="I42" s="68"/>
    </row>
    <row r="43" spans="1:9" x14ac:dyDescent="0.25">
      <c r="A43" s="48" t="s">
        <v>274</v>
      </c>
      <c r="B43" s="69"/>
      <c r="C43" s="69"/>
      <c r="D43" s="66"/>
      <c r="E43" s="66"/>
      <c r="F43" s="66"/>
      <c r="G43" s="63"/>
      <c r="H43" s="63"/>
      <c r="I43" s="54"/>
    </row>
    <row r="44" spans="1:9" x14ac:dyDescent="0.25">
      <c r="A44" s="200" t="s">
        <v>275</v>
      </c>
      <c r="B44" s="69"/>
      <c r="C44" s="69"/>
      <c r="D44" s="55"/>
      <c r="E44" s="55"/>
      <c r="F44" s="55"/>
      <c r="G44" s="54"/>
      <c r="H44" s="54"/>
      <c r="I44" s="54"/>
    </row>
    <row r="45" spans="1:9" x14ac:dyDescent="0.25">
      <c r="A45" s="59" t="s">
        <v>276</v>
      </c>
      <c r="C45" s="61"/>
      <c r="D45" s="55"/>
      <c r="E45" s="55"/>
      <c r="F45" s="55"/>
      <c r="G45" s="54"/>
      <c r="H45" s="54"/>
      <c r="I45" s="54"/>
    </row>
    <row r="46" spans="1:9" x14ac:dyDescent="0.25">
      <c r="A46" s="60" t="s">
        <v>277</v>
      </c>
      <c r="B46" s="56"/>
      <c r="D46" s="55"/>
      <c r="E46" s="55"/>
      <c r="F46" s="55"/>
      <c r="G46" s="54"/>
      <c r="H46" s="54"/>
      <c r="I46" s="54"/>
    </row>
    <row r="47" spans="1:9" x14ac:dyDescent="0.25">
      <c r="A47" s="60" t="s">
        <v>278</v>
      </c>
      <c r="B47" s="56"/>
      <c r="D47" s="55"/>
      <c r="E47" s="55"/>
      <c r="F47" s="55"/>
      <c r="G47" s="54"/>
      <c r="H47" s="54"/>
      <c r="I47" s="54"/>
    </row>
    <row r="48" spans="1:9" x14ac:dyDescent="0.25">
      <c r="A48" s="60" t="s">
        <v>279</v>
      </c>
      <c r="B48" s="56"/>
      <c r="D48" s="55"/>
      <c r="E48" s="55"/>
      <c r="F48" s="55"/>
      <c r="G48" s="54"/>
      <c r="H48" s="54"/>
      <c r="I48" s="54"/>
    </row>
    <row r="49" spans="1:9" ht="30" x14ac:dyDescent="0.25">
      <c r="A49" s="21" t="s">
        <v>280</v>
      </c>
      <c r="B49" s="56"/>
      <c r="D49" s="55"/>
      <c r="E49" s="55"/>
      <c r="F49" s="55"/>
      <c r="G49" s="54"/>
      <c r="H49" s="54"/>
      <c r="I49" s="54"/>
    </row>
    <row r="50" spans="1:9" x14ac:dyDescent="0.25">
      <c r="A50" s="60" t="s">
        <v>281</v>
      </c>
      <c r="B50" s="56"/>
      <c r="D50" s="55"/>
      <c r="E50" s="55"/>
      <c r="F50" s="55"/>
      <c r="G50" s="54"/>
      <c r="H50" s="54"/>
      <c r="I50" s="54"/>
    </row>
    <row r="51" spans="1:9" x14ac:dyDescent="0.25">
      <c r="A51" s="60" t="s">
        <v>282</v>
      </c>
      <c r="B51" s="56"/>
      <c r="D51" s="55"/>
      <c r="E51" s="55"/>
      <c r="F51" s="55"/>
      <c r="G51" s="54"/>
      <c r="H51" s="54"/>
      <c r="I51" s="54"/>
    </row>
    <row r="52" spans="1:9" ht="30" x14ac:dyDescent="0.25">
      <c r="A52" s="21" t="s">
        <v>283</v>
      </c>
      <c r="B52" s="56"/>
      <c r="D52" s="55"/>
      <c r="E52" s="55"/>
      <c r="F52" s="55"/>
      <c r="G52" s="54"/>
      <c r="H52" s="54"/>
      <c r="I52" s="54"/>
    </row>
    <row r="53" spans="1:9" ht="30" x14ac:dyDescent="0.25">
      <c r="A53" s="21" t="s">
        <v>284</v>
      </c>
      <c r="B53" s="56"/>
      <c r="D53" s="55"/>
      <c r="E53" s="55"/>
      <c r="F53" s="55"/>
      <c r="G53" s="54"/>
      <c r="H53" s="54"/>
      <c r="I53" s="54"/>
    </row>
    <row r="54" spans="1:9" x14ac:dyDescent="0.25">
      <c r="A54" s="59" t="s">
        <v>285</v>
      </c>
      <c r="C54" s="61"/>
      <c r="D54" s="55"/>
      <c r="E54" s="55"/>
      <c r="F54" s="55"/>
      <c r="G54" s="54"/>
      <c r="H54" s="54"/>
      <c r="I54" s="54"/>
    </row>
    <row r="55" spans="1:9" x14ac:dyDescent="0.25">
      <c r="A55" s="60" t="s">
        <v>286</v>
      </c>
      <c r="B55" s="56"/>
      <c r="D55" s="55"/>
      <c r="E55" s="55"/>
      <c r="F55" s="55"/>
      <c r="G55" s="54"/>
      <c r="H55" s="54"/>
      <c r="I55" s="54"/>
    </row>
    <row r="56" spans="1:9" x14ac:dyDescent="0.25">
      <c r="A56" s="60" t="s">
        <v>287</v>
      </c>
      <c r="B56" s="56"/>
      <c r="D56" s="55"/>
      <c r="E56" s="55"/>
      <c r="F56" s="55"/>
      <c r="G56" s="54"/>
      <c r="H56" s="54"/>
      <c r="I56" s="54"/>
    </row>
    <row r="57" spans="1:9" x14ac:dyDescent="0.25">
      <c r="A57" s="60" t="s">
        <v>288</v>
      </c>
      <c r="B57" s="56"/>
      <c r="D57" s="55"/>
      <c r="E57" s="55"/>
      <c r="F57" s="55"/>
      <c r="G57" s="54"/>
      <c r="H57" s="54"/>
      <c r="I57" s="54"/>
    </row>
    <row r="58" spans="1:9" x14ac:dyDescent="0.25">
      <c r="A58" s="60" t="s">
        <v>289</v>
      </c>
      <c r="B58" s="56"/>
      <c r="D58" s="55">
        <v>0</v>
      </c>
      <c r="E58" s="55">
        <v>0</v>
      </c>
      <c r="F58" s="55">
        <v>0</v>
      </c>
      <c r="G58" s="135">
        <v>0</v>
      </c>
      <c r="H58" s="135">
        <v>0</v>
      </c>
      <c r="I58" s="135">
        <f>H58-D58</f>
        <v>0</v>
      </c>
    </row>
    <row r="59" spans="1:9" x14ac:dyDescent="0.25">
      <c r="A59" s="59" t="s">
        <v>290</v>
      </c>
      <c r="C59" s="61"/>
      <c r="D59" s="55"/>
      <c r="E59" s="55"/>
      <c r="F59" s="55"/>
      <c r="G59" s="54"/>
      <c r="H59" s="54"/>
      <c r="I59" s="54"/>
    </row>
    <row r="60" spans="1:9" ht="30" x14ac:dyDescent="0.25">
      <c r="A60" s="21" t="s">
        <v>291</v>
      </c>
      <c r="B60" s="56"/>
      <c r="D60" s="55"/>
      <c r="E60" s="55"/>
      <c r="F60" s="55"/>
      <c r="G60" s="54"/>
      <c r="H60" s="54"/>
      <c r="I60" s="54"/>
    </row>
    <row r="61" spans="1:9" x14ac:dyDescent="0.25">
      <c r="A61" s="60" t="s">
        <v>292</v>
      </c>
      <c r="B61" s="56"/>
      <c r="D61" s="55"/>
      <c r="E61" s="55"/>
      <c r="F61" s="55"/>
      <c r="G61" s="54"/>
      <c r="H61" s="54"/>
      <c r="I61" s="54"/>
    </row>
    <row r="62" spans="1:9" x14ac:dyDescent="0.25">
      <c r="A62" s="59" t="s">
        <v>293</v>
      </c>
      <c r="C62" s="61"/>
      <c r="D62" s="55"/>
      <c r="E62" s="55"/>
      <c r="F62" s="55"/>
      <c r="G62" s="54"/>
      <c r="H62" s="54"/>
      <c r="I62" s="54"/>
    </row>
    <row r="63" spans="1:9" x14ac:dyDescent="0.25">
      <c r="A63" s="59" t="s">
        <v>294</v>
      </c>
      <c r="C63" s="61"/>
      <c r="D63" s="55"/>
      <c r="E63" s="55"/>
      <c r="F63" s="55"/>
      <c r="G63" s="54"/>
      <c r="H63" s="54"/>
      <c r="I63" s="54"/>
    </row>
    <row r="64" spans="1:9" x14ac:dyDescent="0.25">
      <c r="A64" s="48" t="s">
        <v>295</v>
      </c>
      <c r="B64" s="69"/>
      <c r="C64" s="69"/>
      <c r="D64" s="50">
        <v>0</v>
      </c>
      <c r="E64" s="50">
        <v>0</v>
      </c>
      <c r="F64" s="50">
        <v>0</v>
      </c>
      <c r="G64" s="138">
        <v>0</v>
      </c>
      <c r="H64" s="138">
        <v>0</v>
      </c>
      <c r="I64" s="138">
        <v>0</v>
      </c>
    </row>
    <row r="65" spans="1:9" x14ac:dyDescent="0.25">
      <c r="A65" s="48" t="s">
        <v>296</v>
      </c>
      <c r="B65" s="69"/>
      <c r="C65" s="69"/>
      <c r="D65" s="55"/>
      <c r="E65" s="55"/>
      <c r="F65" s="55"/>
      <c r="G65" s="54"/>
      <c r="H65" s="54"/>
      <c r="I65" s="54"/>
    </row>
    <row r="66" spans="1:9" x14ac:dyDescent="0.25">
      <c r="A66" s="59" t="s">
        <v>297</v>
      </c>
      <c r="C66" s="61"/>
      <c r="D66" s="55"/>
      <c r="E66" s="55"/>
      <c r="F66" s="55"/>
      <c r="G66" s="54"/>
      <c r="H66" s="54"/>
      <c r="I66" s="54"/>
    </row>
    <row r="67" spans="1:9" x14ac:dyDescent="0.25">
      <c r="A67" s="48" t="s">
        <v>298</v>
      </c>
      <c r="B67" s="69"/>
      <c r="C67" s="69"/>
      <c r="D67" s="55">
        <f t="shared" ref="D67:I67" si="0">D41+D58</f>
        <v>20204832</v>
      </c>
      <c r="E67" s="126">
        <f t="shared" si="0"/>
        <v>1395210.82</v>
      </c>
      <c r="F67" s="136">
        <f t="shared" si="0"/>
        <v>21600042.82</v>
      </c>
      <c r="G67" s="136">
        <f t="shared" si="0"/>
        <v>19877593.820000004</v>
      </c>
      <c r="H67" s="126">
        <f t="shared" si="0"/>
        <v>19877593.820000004</v>
      </c>
      <c r="I67" s="126">
        <f t="shared" si="0"/>
        <v>-327238.17999999598</v>
      </c>
    </row>
    <row r="68" spans="1:9" x14ac:dyDescent="0.25">
      <c r="A68" s="71" t="s">
        <v>299</v>
      </c>
      <c r="B68" s="73"/>
      <c r="C68" s="26"/>
      <c r="D68" s="55"/>
      <c r="E68" s="55"/>
      <c r="F68" s="55"/>
      <c r="G68" s="54"/>
      <c r="H68" s="54"/>
      <c r="I68" s="54"/>
    </row>
    <row r="69" spans="1:9" ht="30" x14ac:dyDescent="0.25">
      <c r="A69" s="72" t="s">
        <v>300</v>
      </c>
      <c r="B69" s="74"/>
      <c r="C69" s="26"/>
      <c r="D69" s="55"/>
      <c r="E69" s="55"/>
      <c r="F69" s="55"/>
      <c r="G69" s="54"/>
      <c r="H69" s="54"/>
      <c r="I69" s="54"/>
    </row>
    <row r="70" spans="1:9" ht="30" x14ac:dyDescent="0.25">
      <c r="A70" s="72" t="s">
        <v>301</v>
      </c>
      <c r="B70" s="74"/>
      <c r="C70" s="26"/>
      <c r="D70" s="55"/>
      <c r="E70" s="55"/>
      <c r="F70" s="55"/>
      <c r="G70" s="54"/>
      <c r="H70" s="54"/>
      <c r="I70" s="54"/>
    </row>
    <row r="71" spans="1:9" x14ac:dyDescent="0.25">
      <c r="A71" s="71" t="s">
        <v>302</v>
      </c>
      <c r="B71" s="73"/>
      <c r="C71" s="26"/>
      <c r="D71" s="55"/>
      <c r="E71" s="55"/>
      <c r="F71" s="55"/>
      <c r="G71" s="54"/>
      <c r="H71" s="54"/>
      <c r="I71" s="54"/>
    </row>
    <row r="72" spans="1:9" ht="6" customHeight="1" thickBot="1" x14ac:dyDescent="0.3">
      <c r="A72" s="57"/>
      <c r="B72" s="274"/>
      <c r="C72" s="275"/>
      <c r="D72" s="67"/>
      <c r="E72" s="67"/>
      <c r="F72" s="67"/>
      <c r="G72" s="64"/>
      <c r="H72" s="64"/>
      <c r="I72" s="64"/>
    </row>
    <row r="76" spans="1:9" x14ac:dyDescent="0.25">
      <c r="A76" t="s">
        <v>564</v>
      </c>
      <c r="E76" s="155"/>
      <c r="F76" s="155"/>
      <c r="G76" s="155"/>
    </row>
    <row r="77" spans="1:9" x14ac:dyDescent="0.25">
      <c r="A77" t="s">
        <v>565</v>
      </c>
      <c r="E77" s="154" t="s">
        <v>577</v>
      </c>
      <c r="F77" s="154"/>
      <c r="G77" s="153"/>
    </row>
    <row r="78" spans="1:9" x14ac:dyDescent="0.25">
      <c r="A78" t="s">
        <v>566</v>
      </c>
      <c r="E78" s="273" t="s">
        <v>563</v>
      </c>
      <c r="F78" s="273"/>
      <c r="G78" s="273"/>
    </row>
  </sheetData>
  <mergeCells count="23">
    <mergeCell ref="G6:G7"/>
    <mergeCell ref="H6:H7"/>
    <mergeCell ref="E78:G78"/>
    <mergeCell ref="B72:C72"/>
    <mergeCell ref="F16:F17"/>
    <mergeCell ref="G16:G17"/>
    <mergeCell ref="H16:H17"/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"/>
  <sheetViews>
    <sheetView showGridLines="0" zoomScaleNormal="100" workbookViewId="0">
      <selection activeCell="A14" sqref="A14"/>
    </sheetView>
  </sheetViews>
  <sheetFormatPr baseColWidth="10" defaultRowHeight="15" x14ac:dyDescent="0.25"/>
  <cols>
    <col min="1" max="1" width="82.85546875" customWidth="1"/>
    <col min="2" max="2" width="0.140625" hidden="1" customWidth="1"/>
    <col min="3" max="3" width="15.140625" bestFit="1" customWidth="1"/>
    <col min="4" max="4" width="19.85546875" customWidth="1"/>
    <col min="5" max="7" width="15.140625" bestFit="1" customWidth="1"/>
    <col min="8" max="8" width="18.85546875" customWidth="1"/>
  </cols>
  <sheetData>
    <row r="1" spans="1:8" x14ac:dyDescent="0.25">
      <c r="A1" s="201" t="s">
        <v>562</v>
      </c>
      <c r="B1" s="202"/>
      <c r="C1" s="202"/>
      <c r="D1" s="202"/>
      <c r="E1" s="202"/>
      <c r="F1" s="202"/>
      <c r="G1" s="202"/>
      <c r="H1" s="280"/>
    </row>
    <row r="2" spans="1:8" x14ac:dyDescent="0.25">
      <c r="A2" s="237" t="s">
        <v>303</v>
      </c>
      <c r="B2" s="238"/>
      <c r="C2" s="238"/>
      <c r="D2" s="238"/>
      <c r="E2" s="238"/>
      <c r="F2" s="238"/>
      <c r="G2" s="238"/>
      <c r="H2" s="281"/>
    </row>
    <row r="3" spans="1:8" x14ac:dyDescent="0.25">
      <c r="A3" s="237" t="s">
        <v>304</v>
      </c>
      <c r="B3" s="238"/>
      <c r="C3" s="238"/>
      <c r="D3" s="238"/>
      <c r="E3" s="238"/>
      <c r="F3" s="238"/>
      <c r="G3" s="238"/>
      <c r="H3" s="281"/>
    </row>
    <row r="4" spans="1:8" x14ac:dyDescent="0.25">
      <c r="A4" s="237" t="s">
        <v>587</v>
      </c>
      <c r="B4" s="238"/>
      <c r="C4" s="238"/>
      <c r="D4" s="238"/>
      <c r="E4" s="238"/>
      <c r="F4" s="238"/>
      <c r="G4" s="238"/>
      <c r="H4" s="281"/>
    </row>
    <row r="5" spans="1:8" ht="15.75" thickBot="1" x14ac:dyDescent="0.3">
      <c r="A5" s="240" t="s">
        <v>1</v>
      </c>
      <c r="B5" s="241"/>
      <c r="C5" s="241"/>
      <c r="D5" s="241"/>
      <c r="E5" s="241"/>
      <c r="F5" s="241"/>
      <c r="G5" s="241"/>
      <c r="H5" s="282"/>
    </row>
    <row r="6" spans="1:8" ht="15.75" thickBot="1" x14ac:dyDescent="0.3">
      <c r="A6" s="201" t="s">
        <v>5</v>
      </c>
      <c r="B6" s="277"/>
      <c r="C6" s="279" t="s">
        <v>305</v>
      </c>
      <c r="D6" s="271"/>
      <c r="E6" s="271"/>
      <c r="F6" s="271"/>
      <c r="G6" s="272"/>
      <c r="H6" s="231" t="s">
        <v>306</v>
      </c>
    </row>
    <row r="7" spans="1:8" ht="30.75" thickBot="1" x14ac:dyDescent="0.3">
      <c r="A7" s="240"/>
      <c r="B7" s="278"/>
      <c r="C7" s="78" t="s">
        <v>190</v>
      </c>
      <c r="D7" s="24" t="s">
        <v>307</v>
      </c>
      <c r="E7" s="45" t="s">
        <v>308</v>
      </c>
      <c r="F7" s="45" t="s">
        <v>191</v>
      </c>
      <c r="G7" s="45" t="s">
        <v>193</v>
      </c>
      <c r="H7" s="233"/>
    </row>
    <row r="8" spans="1:8" x14ac:dyDescent="0.25">
      <c r="A8" s="266" t="s">
        <v>309</v>
      </c>
      <c r="B8" s="266"/>
      <c r="C8" s="140">
        <f>C9+C17+C27+C37</f>
        <v>20204832</v>
      </c>
      <c r="D8" s="140">
        <f t="shared" ref="D8:G8" si="0">D9+D17+D27</f>
        <v>3463442.99</v>
      </c>
      <c r="E8" s="140">
        <f>E9+E17+E27+E37</f>
        <v>23668274.990000002</v>
      </c>
      <c r="F8" s="140">
        <f t="shared" si="0"/>
        <v>20272362.160000004</v>
      </c>
      <c r="G8" s="140">
        <f t="shared" si="0"/>
        <v>20272362.160000004</v>
      </c>
      <c r="H8" s="140">
        <f>H9+H17+H27+H37</f>
        <v>3395912.83</v>
      </c>
    </row>
    <row r="9" spans="1:8" s="144" customFormat="1" x14ac:dyDescent="0.25">
      <c r="A9" s="276" t="s">
        <v>310</v>
      </c>
      <c r="B9" s="276"/>
      <c r="C9" s="139">
        <f>C10+C12+C13+C14+C15+C16</f>
        <v>8625809</v>
      </c>
      <c r="D9" s="139">
        <f>SUM(D10:D16)</f>
        <v>257186.36</v>
      </c>
      <c r="E9" s="139">
        <f>SUM(E10:E16)</f>
        <v>8882995.3600000013</v>
      </c>
      <c r="F9" s="143">
        <f>SUM(F10:F16)</f>
        <v>7454260.6100000003</v>
      </c>
      <c r="G9" s="143">
        <f>SUM(G10:G16)</f>
        <v>7454260.6100000003</v>
      </c>
      <c r="H9" s="143">
        <f>SUM(H10:H16)</f>
        <v>1428734.75</v>
      </c>
    </row>
    <row r="10" spans="1:8" x14ac:dyDescent="0.25">
      <c r="A10" s="60" t="s">
        <v>311</v>
      </c>
      <c r="B10" s="26"/>
      <c r="C10" s="79">
        <v>5776318</v>
      </c>
      <c r="D10" s="141">
        <v>-20600.02</v>
      </c>
      <c r="E10" s="145">
        <f>C10+D10</f>
        <v>5755717.9800000004</v>
      </c>
      <c r="F10" s="141">
        <v>5158770.57</v>
      </c>
      <c r="G10" s="141">
        <v>5158770.57</v>
      </c>
      <c r="H10" s="142">
        <f>E10-F10</f>
        <v>596947.41000000015</v>
      </c>
    </row>
    <row r="11" spans="1:8" x14ac:dyDescent="0.25">
      <c r="A11" s="60" t="s">
        <v>312</v>
      </c>
      <c r="B11" s="26"/>
      <c r="C11" s="79"/>
      <c r="D11" s="141"/>
      <c r="E11" s="145">
        <f>C11+D11</f>
        <v>0</v>
      </c>
      <c r="F11" s="141"/>
      <c r="G11" s="141"/>
      <c r="H11" s="142">
        <f t="shared" ref="H11:H36" si="1">E11-F11</f>
        <v>0</v>
      </c>
    </row>
    <row r="12" spans="1:8" x14ac:dyDescent="0.25">
      <c r="A12" s="60" t="s">
        <v>313</v>
      </c>
      <c r="B12" s="26"/>
      <c r="C12" s="79">
        <v>1041400</v>
      </c>
      <c r="D12" s="141">
        <v>179443.79</v>
      </c>
      <c r="E12" s="145">
        <f>C12+D12</f>
        <v>1220843.79</v>
      </c>
      <c r="F12" s="141">
        <v>709421.89</v>
      </c>
      <c r="G12" s="141">
        <v>709421.89</v>
      </c>
      <c r="H12" s="142">
        <f t="shared" si="1"/>
        <v>511421.9</v>
      </c>
    </row>
    <row r="13" spans="1:8" x14ac:dyDescent="0.25">
      <c r="A13" s="60" t="s">
        <v>314</v>
      </c>
      <c r="B13" s="26"/>
      <c r="C13" s="79">
        <v>1056528</v>
      </c>
      <c r="D13" s="141">
        <v>-142331.57</v>
      </c>
      <c r="E13" s="145">
        <f>C13+D13</f>
        <v>914196.42999999993</v>
      </c>
      <c r="F13" s="141">
        <v>729083.12</v>
      </c>
      <c r="G13" s="141">
        <v>729083.12</v>
      </c>
      <c r="H13" s="142">
        <f t="shared" si="1"/>
        <v>185113.30999999994</v>
      </c>
    </row>
    <row r="14" spans="1:8" x14ac:dyDescent="0.25">
      <c r="A14" s="60" t="s">
        <v>315</v>
      </c>
      <c r="B14" s="26"/>
      <c r="C14" s="79">
        <v>511007</v>
      </c>
      <c r="D14" s="141">
        <v>226299.46</v>
      </c>
      <c r="E14" s="145">
        <f>C14+D14</f>
        <v>737306.46</v>
      </c>
      <c r="F14" s="141">
        <v>697750.46</v>
      </c>
      <c r="G14" s="141">
        <v>697750.46</v>
      </c>
      <c r="H14" s="142">
        <f t="shared" si="1"/>
        <v>39556</v>
      </c>
    </row>
    <row r="15" spans="1:8" x14ac:dyDescent="0.25">
      <c r="A15" s="60" t="s">
        <v>316</v>
      </c>
      <c r="B15" s="26"/>
      <c r="C15" s="79">
        <v>185556</v>
      </c>
      <c r="D15" s="141">
        <v>-112416.02</v>
      </c>
      <c r="E15" s="145">
        <f t="shared" ref="E15" si="2">C15+D15</f>
        <v>73139.98</v>
      </c>
      <c r="F15" s="141">
        <v>29449.48</v>
      </c>
      <c r="G15" s="141">
        <v>29449.48</v>
      </c>
      <c r="H15" s="142">
        <f t="shared" si="1"/>
        <v>43690.5</v>
      </c>
    </row>
    <row r="16" spans="1:8" x14ac:dyDescent="0.25">
      <c r="A16" s="60" t="s">
        <v>317</v>
      </c>
      <c r="B16" s="26"/>
      <c r="C16" s="79">
        <v>55000</v>
      </c>
      <c r="D16" s="141">
        <v>126790.72</v>
      </c>
      <c r="E16" s="145">
        <f>+C16+D16</f>
        <v>181790.72</v>
      </c>
      <c r="F16" s="141">
        <v>129785.09</v>
      </c>
      <c r="G16" s="141">
        <v>129785.09</v>
      </c>
      <c r="H16" s="142">
        <f t="shared" si="1"/>
        <v>52005.630000000005</v>
      </c>
    </row>
    <row r="17" spans="1:8" s="144" customFormat="1" x14ac:dyDescent="0.25">
      <c r="A17" s="276" t="s">
        <v>318</v>
      </c>
      <c r="B17" s="276"/>
      <c r="C17" s="139">
        <f>C18+C19+C20+C21+C23+C26</f>
        <v>7584154</v>
      </c>
      <c r="D17" s="143">
        <f>SUM(D18:D26)</f>
        <v>1801633.04</v>
      </c>
      <c r="E17" s="143">
        <f>SUM(E18:E26)</f>
        <v>9385787.040000001</v>
      </c>
      <c r="F17" s="143">
        <f>SUM(F18:F26)</f>
        <v>8656808.9700000007</v>
      </c>
      <c r="G17" s="143">
        <f>SUM(G18:G26)</f>
        <v>8656808.9700000007</v>
      </c>
      <c r="H17" s="143">
        <f t="shared" si="1"/>
        <v>728978.0700000003</v>
      </c>
    </row>
    <row r="18" spans="1:8" x14ac:dyDescent="0.25">
      <c r="A18" s="56" t="s">
        <v>319</v>
      </c>
      <c r="C18" s="79">
        <v>193756</v>
      </c>
      <c r="D18" s="141">
        <v>-71243.05</v>
      </c>
      <c r="E18" s="145">
        <f t="shared" ref="E18:E26" si="3">C18+D18</f>
        <v>122512.95</v>
      </c>
      <c r="F18" s="141">
        <v>106056.21</v>
      </c>
      <c r="G18" s="141">
        <v>106056.21</v>
      </c>
      <c r="H18" s="142">
        <f t="shared" si="1"/>
        <v>16456.739999999991</v>
      </c>
    </row>
    <row r="19" spans="1:8" x14ac:dyDescent="0.25">
      <c r="A19" s="60" t="s">
        <v>320</v>
      </c>
      <c r="B19" s="26"/>
      <c r="C19" s="79">
        <v>0</v>
      </c>
      <c r="D19" s="141"/>
      <c r="E19" s="145">
        <f t="shared" si="3"/>
        <v>0</v>
      </c>
      <c r="F19" s="141"/>
      <c r="G19" s="141"/>
      <c r="H19" s="142">
        <f t="shared" si="1"/>
        <v>0</v>
      </c>
    </row>
    <row r="20" spans="1:8" x14ac:dyDescent="0.25">
      <c r="A20" s="60" t="s">
        <v>321</v>
      </c>
      <c r="B20" s="26"/>
      <c r="C20" s="79">
        <v>7109204</v>
      </c>
      <c r="D20" s="141">
        <v>1313715.32</v>
      </c>
      <c r="E20" s="145">
        <f t="shared" si="3"/>
        <v>8422919.3200000003</v>
      </c>
      <c r="F20" s="141">
        <v>7747591.7000000002</v>
      </c>
      <c r="G20" s="141">
        <v>7747591.7000000002</v>
      </c>
      <c r="H20" s="142">
        <f t="shared" si="1"/>
        <v>675327.62000000011</v>
      </c>
    </row>
    <row r="21" spans="1:8" x14ac:dyDescent="0.25">
      <c r="A21" s="60" t="s">
        <v>322</v>
      </c>
      <c r="B21" s="26"/>
      <c r="C21" s="79">
        <v>58989</v>
      </c>
      <c r="D21" s="141">
        <v>50311.06</v>
      </c>
      <c r="E21" s="145">
        <f t="shared" si="3"/>
        <v>109300.06</v>
      </c>
      <c r="F21" s="141">
        <v>104800.06</v>
      </c>
      <c r="G21" s="141">
        <v>104800.06</v>
      </c>
      <c r="H21" s="142">
        <f t="shared" si="1"/>
        <v>4500</v>
      </c>
    </row>
    <row r="22" spans="1:8" x14ac:dyDescent="0.25">
      <c r="A22" s="60" t="s">
        <v>323</v>
      </c>
      <c r="B22" s="26"/>
      <c r="C22" s="79"/>
      <c r="D22" s="141"/>
      <c r="E22" s="145">
        <f t="shared" si="3"/>
        <v>0</v>
      </c>
      <c r="F22" s="141"/>
      <c r="G22" s="141"/>
      <c r="H22" s="142">
        <f t="shared" si="1"/>
        <v>0</v>
      </c>
    </row>
    <row r="23" spans="1:8" x14ac:dyDescent="0.25">
      <c r="A23" s="60" t="s">
        <v>324</v>
      </c>
      <c r="B23" s="26"/>
      <c r="C23" s="79">
        <v>191581</v>
      </c>
      <c r="D23" s="141">
        <v>368296.58</v>
      </c>
      <c r="E23" s="145">
        <f t="shared" si="3"/>
        <v>559877.58000000007</v>
      </c>
      <c r="F23" s="141">
        <v>530307.87</v>
      </c>
      <c r="G23" s="141">
        <v>530307.87</v>
      </c>
      <c r="H23" s="142">
        <f t="shared" si="1"/>
        <v>29569.710000000079</v>
      </c>
    </row>
    <row r="24" spans="1:8" x14ac:dyDescent="0.25">
      <c r="A24" s="60" t="s">
        <v>325</v>
      </c>
      <c r="B24" s="26"/>
      <c r="C24" s="79"/>
      <c r="D24" s="141"/>
      <c r="E24" s="145">
        <f t="shared" si="3"/>
        <v>0</v>
      </c>
      <c r="F24" s="141"/>
      <c r="G24" s="141"/>
      <c r="H24" s="142">
        <f t="shared" si="1"/>
        <v>0</v>
      </c>
    </row>
    <row r="25" spans="1:8" x14ac:dyDescent="0.25">
      <c r="A25" s="60" t="s">
        <v>326</v>
      </c>
      <c r="B25" s="26"/>
      <c r="C25" s="79"/>
      <c r="D25" s="141"/>
      <c r="E25" s="145">
        <f t="shared" si="3"/>
        <v>0</v>
      </c>
      <c r="F25" s="141"/>
      <c r="G25" s="141"/>
      <c r="H25" s="142">
        <f t="shared" si="1"/>
        <v>0</v>
      </c>
    </row>
    <row r="26" spans="1:8" x14ac:dyDescent="0.25">
      <c r="A26" s="60" t="s">
        <v>327</v>
      </c>
      <c r="B26" s="26"/>
      <c r="C26" s="79">
        <v>30624</v>
      </c>
      <c r="D26" s="141">
        <v>140553.13</v>
      </c>
      <c r="E26" s="145">
        <f t="shared" si="3"/>
        <v>171177.13</v>
      </c>
      <c r="F26" s="141">
        <v>168053.13</v>
      </c>
      <c r="G26" s="141">
        <v>168053.13</v>
      </c>
      <c r="H26" s="142">
        <f t="shared" si="1"/>
        <v>3124</v>
      </c>
    </row>
    <row r="27" spans="1:8" s="144" customFormat="1" x14ac:dyDescent="0.25">
      <c r="A27" s="276" t="s">
        <v>328</v>
      </c>
      <c r="B27" s="276"/>
      <c r="C27" s="139">
        <f>C28+C29+C30+C31+C32+C33+C34+C35+C36</f>
        <v>3183814</v>
      </c>
      <c r="D27" s="143">
        <f>SUM(D28:D36)</f>
        <v>1404623.59</v>
      </c>
      <c r="E27" s="143">
        <f>SUM(E28:E36)</f>
        <v>4588437.59</v>
      </c>
      <c r="F27" s="143">
        <f>SUM(F28:F36)</f>
        <v>4161292.58</v>
      </c>
      <c r="G27" s="143">
        <f>SUM(G28:G36)</f>
        <v>4161292.58</v>
      </c>
      <c r="H27" s="143">
        <f t="shared" si="1"/>
        <v>427145.00999999978</v>
      </c>
    </row>
    <row r="28" spans="1:8" x14ac:dyDescent="0.25">
      <c r="A28" s="60" t="s">
        <v>329</v>
      </c>
      <c r="B28" s="26"/>
      <c r="C28" s="79">
        <v>412942</v>
      </c>
      <c r="D28" s="141">
        <v>-130519.11</v>
      </c>
      <c r="E28" s="145">
        <f t="shared" ref="E28:E36" si="4">C28+D28</f>
        <v>282422.89</v>
      </c>
      <c r="F28" s="141">
        <v>251577.89</v>
      </c>
      <c r="G28" s="141">
        <v>251577.89</v>
      </c>
      <c r="H28" s="142">
        <f t="shared" si="1"/>
        <v>30845</v>
      </c>
    </row>
    <row r="29" spans="1:8" x14ac:dyDescent="0.25">
      <c r="A29" s="60" t="s">
        <v>330</v>
      </c>
      <c r="B29" s="26"/>
      <c r="C29" s="79">
        <v>588294</v>
      </c>
      <c r="D29" s="141">
        <v>716315.1</v>
      </c>
      <c r="E29" s="145">
        <f t="shared" si="4"/>
        <v>1304609.1000000001</v>
      </c>
      <c r="F29" s="141">
        <v>1244906.95</v>
      </c>
      <c r="G29" s="141">
        <v>1244906.95</v>
      </c>
      <c r="H29" s="142">
        <f t="shared" si="1"/>
        <v>59702.15000000014</v>
      </c>
    </row>
    <row r="30" spans="1:8" x14ac:dyDescent="0.25">
      <c r="A30" s="60" t="s">
        <v>331</v>
      </c>
      <c r="B30" s="26"/>
      <c r="C30" s="79">
        <v>272197</v>
      </c>
      <c r="D30" s="141">
        <v>256500.63</v>
      </c>
      <c r="E30" s="145">
        <f t="shared" si="4"/>
        <v>528697.63</v>
      </c>
      <c r="F30" s="141">
        <v>493700.63</v>
      </c>
      <c r="G30" s="141">
        <v>493700.63</v>
      </c>
      <c r="H30" s="142">
        <f t="shared" si="1"/>
        <v>34997</v>
      </c>
    </row>
    <row r="31" spans="1:8" x14ac:dyDescent="0.25">
      <c r="A31" s="60" t="s">
        <v>332</v>
      </c>
      <c r="B31" s="26"/>
      <c r="C31" s="79">
        <v>614321</v>
      </c>
      <c r="D31" s="141">
        <v>-35387.31</v>
      </c>
      <c r="E31" s="145">
        <f t="shared" si="4"/>
        <v>578933.68999999994</v>
      </c>
      <c r="F31" s="141">
        <v>525146.68999999994</v>
      </c>
      <c r="G31" s="141">
        <v>525146.68999999994</v>
      </c>
      <c r="H31" s="142">
        <f t="shared" si="1"/>
        <v>53787</v>
      </c>
    </row>
    <row r="32" spans="1:8" x14ac:dyDescent="0.25">
      <c r="A32" s="60" t="s">
        <v>333</v>
      </c>
      <c r="B32" s="26"/>
      <c r="C32" s="79">
        <v>324142</v>
      </c>
      <c r="D32" s="141">
        <v>-174231.05</v>
      </c>
      <c r="E32" s="145">
        <f t="shared" si="4"/>
        <v>149910.95000000001</v>
      </c>
      <c r="F32" s="141">
        <v>124232.95</v>
      </c>
      <c r="G32" s="141">
        <v>124232.95</v>
      </c>
      <c r="H32" s="142">
        <f t="shared" si="1"/>
        <v>25678.000000000015</v>
      </c>
    </row>
    <row r="33" spans="1:8" x14ac:dyDescent="0.25">
      <c r="A33" s="60" t="s">
        <v>334</v>
      </c>
      <c r="B33" s="26"/>
      <c r="C33" s="79">
        <v>0</v>
      </c>
      <c r="D33" s="141"/>
      <c r="E33" s="145">
        <f t="shared" si="4"/>
        <v>0</v>
      </c>
      <c r="F33" s="141"/>
      <c r="G33" s="141"/>
      <c r="H33" s="142">
        <f t="shared" si="1"/>
        <v>0</v>
      </c>
    </row>
    <row r="34" spans="1:8" x14ac:dyDescent="0.25">
      <c r="A34" s="60" t="s">
        <v>335</v>
      </c>
      <c r="B34" s="26"/>
      <c r="C34" s="79">
        <v>88057</v>
      </c>
      <c r="D34" s="141">
        <v>252662.17</v>
      </c>
      <c r="E34" s="145">
        <f t="shared" si="4"/>
        <v>340719.17000000004</v>
      </c>
      <c r="F34" s="141">
        <v>311121.11</v>
      </c>
      <c r="G34" s="141">
        <v>311121.11</v>
      </c>
      <c r="H34" s="142">
        <f t="shared" si="1"/>
        <v>29598.060000000056</v>
      </c>
    </row>
    <row r="35" spans="1:8" x14ac:dyDescent="0.25">
      <c r="A35" s="60" t="s">
        <v>336</v>
      </c>
      <c r="B35" s="26"/>
      <c r="C35" s="79">
        <v>551746</v>
      </c>
      <c r="D35" s="141">
        <v>506670.7</v>
      </c>
      <c r="E35" s="145">
        <f t="shared" si="4"/>
        <v>1058416.7</v>
      </c>
      <c r="F35" s="141">
        <v>966423.7</v>
      </c>
      <c r="G35" s="141">
        <v>966423.7</v>
      </c>
      <c r="H35" s="142">
        <f t="shared" si="1"/>
        <v>91993</v>
      </c>
    </row>
    <row r="36" spans="1:8" x14ac:dyDescent="0.25">
      <c r="A36" s="60" t="s">
        <v>337</v>
      </c>
      <c r="B36" s="26"/>
      <c r="C36" s="79">
        <v>332115</v>
      </c>
      <c r="D36" s="141">
        <v>12612.46</v>
      </c>
      <c r="E36" s="145">
        <f t="shared" si="4"/>
        <v>344727.46</v>
      </c>
      <c r="F36" s="141">
        <v>244182.66</v>
      </c>
      <c r="G36" s="141">
        <v>244182.66</v>
      </c>
      <c r="H36" s="142">
        <f t="shared" si="1"/>
        <v>100544.80000000002</v>
      </c>
    </row>
    <row r="37" spans="1:8" x14ac:dyDescent="0.25">
      <c r="A37" s="283" t="s">
        <v>338</v>
      </c>
      <c r="B37" s="283"/>
      <c r="C37" s="139">
        <v>811055</v>
      </c>
      <c r="D37" s="175">
        <v>0</v>
      </c>
      <c r="E37" s="146">
        <f>C37+D37</f>
        <v>811055</v>
      </c>
      <c r="F37" s="55">
        <v>0</v>
      </c>
      <c r="G37" s="55">
        <v>0</v>
      </c>
      <c r="H37" s="146">
        <f>E37+F37+G37</f>
        <v>811055</v>
      </c>
    </row>
    <row r="38" spans="1:8" x14ac:dyDescent="0.25">
      <c r="A38" s="60" t="s">
        <v>339</v>
      </c>
      <c r="B38" s="26"/>
      <c r="C38" s="79"/>
      <c r="D38" s="55"/>
      <c r="E38" s="55"/>
      <c r="F38" s="55"/>
      <c r="G38" s="55"/>
      <c r="H38" s="55"/>
    </row>
    <row r="39" spans="1:8" x14ac:dyDescent="0.25">
      <c r="A39" s="60" t="s">
        <v>340</v>
      </c>
      <c r="B39" s="26"/>
      <c r="C39" s="79"/>
      <c r="D39" s="55"/>
      <c r="E39" s="55"/>
      <c r="F39" s="55"/>
      <c r="G39" s="55"/>
      <c r="H39" s="55"/>
    </row>
    <row r="40" spans="1:8" x14ac:dyDescent="0.25">
      <c r="A40" s="60" t="s">
        <v>341</v>
      </c>
      <c r="B40" s="26"/>
      <c r="C40" s="79">
        <v>811055</v>
      </c>
      <c r="D40" s="55">
        <v>0</v>
      </c>
      <c r="E40" s="55">
        <f>C40+D40</f>
        <v>811055</v>
      </c>
      <c r="F40" s="55">
        <v>0</v>
      </c>
      <c r="G40" s="55">
        <v>0</v>
      </c>
      <c r="H40" s="55">
        <f>E40+F40+G40</f>
        <v>811055</v>
      </c>
    </row>
    <row r="41" spans="1:8" x14ac:dyDescent="0.25">
      <c r="A41" s="60" t="s">
        <v>342</v>
      </c>
      <c r="B41" s="26"/>
      <c r="C41" s="55"/>
      <c r="D41" s="55"/>
      <c r="E41" s="55"/>
      <c r="F41" s="55"/>
      <c r="G41" s="55"/>
      <c r="H41" s="55"/>
    </row>
    <row r="42" spans="1:8" x14ac:dyDescent="0.25">
      <c r="A42" s="60" t="s">
        <v>343</v>
      </c>
      <c r="B42" s="26"/>
      <c r="C42" s="55"/>
      <c r="D42" s="55"/>
      <c r="E42" s="55"/>
      <c r="F42" s="55"/>
      <c r="G42" s="55"/>
      <c r="H42" s="55"/>
    </row>
    <row r="43" spans="1:8" x14ac:dyDescent="0.25">
      <c r="A43" s="60" t="s">
        <v>344</v>
      </c>
      <c r="B43" s="26"/>
      <c r="C43" s="55"/>
      <c r="D43" s="55"/>
      <c r="E43" s="55"/>
      <c r="F43" s="55"/>
      <c r="G43" s="55"/>
      <c r="H43" s="55"/>
    </row>
    <row r="44" spans="1:8" x14ac:dyDescent="0.25">
      <c r="A44" s="60" t="s">
        <v>345</v>
      </c>
      <c r="B44" s="26"/>
      <c r="C44" s="55"/>
      <c r="D44" s="55"/>
      <c r="E44" s="55"/>
      <c r="F44" s="55"/>
      <c r="G44" s="55"/>
      <c r="H44" s="55"/>
    </row>
    <row r="45" spans="1:8" x14ac:dyDescent="0.25">
      <c r="A45" s="60" t="s">
        <v>346</v>
      </c>
      <c r="B45" s="26"/>
      <c r="C45" s="55"/>
      <c r="D45" s="55"/>
      <c r="E45" s="55"/>
      <c r="F45" s="55"/>
      <c r="G45" s="55"/>
      <c r="H45" s="55"/>
    </row>
    <row r="46" spans="1:8" x14ac:dyDescent="0.25">
      <c r="A46" s="60" t="s">
        <v>347</v>
      </c>
      <c r="B46" s="26"/>
      <c r="C46" s="55"/>
      <c r="D46" s="55"/>
      <c r="E46" s="55"/>
      <c r="F46" s="55"/>
      <c r="G46" s="55"/>
      <c r="H46" s="55"/>
    </row>
    <row r="47" spans="1:8" x14ac:dyDescent="0.25">
      <c r="A47" s="283" t="s">
        <v>348</v>
      </c>
      <c r="B47" s="283"/>
      <c r="C47" s="55"/>
      <c r="D47" s="55"/>
      <c r="E47" s="55"/>
      <c r="F47" s="55"/>
      <c r="G47" s="55"/>
      <c r="H47" s="55"/>
    </row>
    <row r="48" spans="1:8" x14ac:dyDescent="0.25">
      <c r="A48" s="60" t="s">
        <v>349</v>
      </c>
      <c r="B48" s="26"/>
      <c r="C48" s="55"/>
      <c r="D48" s="55"/>
      <c r="E48" s="55"/>
      <c r="F48" s="55"/>
      <c r="G48" s="55"/>
      <c r="H48" s="55"/>
    </row>
    <row r="49" spans="1:8" x14ac:dyDescent="0.25">
      <c r="A49" s="60" t="s">
        <v>350</v>
      </c>
      <c r="B49" s="26"/>
      <c r="C49" s="55"/>
      <c r="D49" s="55"/>
      <c r="E49" s="55"/>
      <c r="F49" s="55"/>
      <c r="G49" s="55"/>
      <c r="H49" s="55"/>
    </row>
    <row r="50" spans="1:8" x14ac:dyDescent="0.25">
      <c r="A50" s="60" t="s">
        <v>351</v>
      </c>
      <c r="B50" s="26"/>
      <c r="C50" s="55"/>
      <c r="D50" s="55"/>
      <c r="E50" s="55"/>
      <c r="F50" s="55"/>
      <c r="G50" s="55"/>
      <c r="H50" s="55"/>
    </row>
    <row r="51" spans="1:8" x14ac:dyDescent="0.25">
      <c r="A51" s="60" t="s">
        <v>352</v>
      </c>
      <c r="B51" s="26"/>
      <c r="C51" s="55"/>
      <c r="D51" s="55"/>
      <c r="E51" s="55"/>
      <c r="F51" s="55"/>
      <c r="G51" s="55"/>
      <c r="H51" s="55"/>
    </row>
    <row r="52" spans="1:8" x14ac:dyDescent="0.25">
      <c r="A52" s="60" t="s">
        <v>353</v>
      </c>
      <c r="B52" s="26"/>
      <c r="C52" s="55"/>
      <c r="D52" s="55"/>
      <c r="E52" s="55"/>
      <c r="F52" s="55"/>
      <c r="G52" s="55"/>
      <c r="H52" s="55"/>
    </row>
    <row r="53" spans="1:8" x14ac:dyDescent="0.25">
      <c r="A53" s="60" t="s">
        <v>354</v>
      </c>
      <c r="B53" s="26"/>
      <c r="C53" s="55"/>
      <c r="D53" s="55"/>
      <c r="E53" s="55"/>
      <c r="F53" s="55"/>
      <c r="G53" s="55"/>
      <c r="H53" s="55"/>
    </row>
    <row r="54" spans="1:8" x14ac:dyDescent="0.25">
      <c r="A54" s="60" t="s">
        <v>355</v>
      </c>
      <c r="B54" s="26"/>
      <c r="C54" s="55"/>
      <c r="D54" s="55"/>
      <c r="E54" s="55"/>
      <c r="F54" s="55"/>
      <c r="G54" s="55"/>
      <c r="H54" s="55"/>
    </row>
    <row r="55" spans="1:8" x14ac:dyDescent="0.25">
      <c r="A55" s="60" t="s">
        <v>356</v>
      </c>
      <c r="B55" s="26"/>
      <c r="C55" s="55"/>
      <c r="D55" s="55"/>
      <c r="E55" s="55"/>
      <c r="F55" s="55"/>
      <c r="G55" s="55"/>
      <c r="H55" s="55"/>
    </row>
    <row r="56" spans="1:8" x14ac:dyDescent="0.25">
      <c r="A56" s="60" t="s">
        <v>357</v>
      </c>
      <c r="B56" s="26"/>
      <c r="C56" s="55"/>
      <c r="D56" s="55"/>
      <c r="E56" s="55"/>
      <c r="F56" s="55"/>
      <c r="G56" s="55"/>
      <c r="H56" s="55"/>
    </row>
    <row r="57" spans="1:8" x14ac:dyDescent="0.25">
      <c r="A57" s="283" t="s">
        <v>358</v>
      </c>
      <c r="B57" s="283"/>
      <c r="C57" s="55"/>
      <c r="D57" s="55"/>
      <c r="E57" s="55"/>
      <c r="F57" s="55"/>
      <c r="G57" s="55"/>
      <c r="H57" s="55"/>
    </row>
    <row r="58" spans="1:8" x14ac:dyDescent="0.25">
      <c r="A58" s="60" t="s">
        <v>359</v>
      </c>
      <c r="B58" s="26"/>
      <c r="C58" s="55"/>
      <c r="D58" s="55"/>
      <c r="E58" s="55"/>
      <c r="F58" s="55"/>
      <c r="G58" s="55"/>
      <c r="H58" s="55"/>
    </row>
    <row r="59" spans="1:8" x14ac:dyDescent="0.25">
      <c r="A59" s="60" t="s">
        <v>360</v>
      </c>
      <c r="B59" s="26"/>
      <c r="C59" s="55"/>
      <c r="D59" s="55"/>
      <c r="E59" s="55"/>
      <c r="F59" s="55"/>
      <c r="G59" s="55"/>
      <c r="H59" s="55"/>
    </row>
    <row r="60" spans="1:8" x14ac:dyDescent="0.25">
      <c r="A60" s="60" t="s">
        <v>361</v>
      </c>
      <c r="B60" s="26"/>
      <c r="C60" s="55"/>
      <c r="D60" s="55"/>
      <c r="E60" s="55"/>
      <c r="F60" s="55"/>
      <c r="G60" s="55"/>
      <c r="H60" s="55"/>
    </row>
    <row r="61" spans="1:8" x14ac:dyDescent="0.25">
      <c r="A61" s="283" t="s">
        <v>362</v>
      </c>
      <c r="B61" s="283"/>
      <c r="C61" s="55"/>
      <c r="D61" s="55"/>
      <c r="E61" s="55"/>
      <c r="F61" s="55"/>
      <c r="G61" s="55"/>
      <c r="H61" s="55"/>
    </row>
    <row r="62" spans="1:8" x14ac:dyDescent="0.25">
      <c r="A62" s="60" t="s">
        <v>363</v>
      </c>
      <c r="B62" s="26"/>
      <c r="C62" s="55"/>
      <c r="D62" s="55"/>
      <c r="E62" s="55"/>
      <c r="F62" s="55"/>
      <c r="G62" s="55"/>
      <c r="H62" s="55"/>
    </row>
    <row r="63" spans="1:8" x14ac:dyDescent="0.25">
      <c r="A63" s="60" t="s">
        <v>364</v>
      </c>
      <c r="B63" s="26"/>
      <c r="C63" s="55"/>
      <c r="D63" s="55"/>
      <c r="E63" s="55"/>
      <c r="F63" s="55"/>
      <c r="G63" s="55"/>
      <c r="H63" s="55"/>
    </row>
    <row r="64" spans="1:8" x14ac:dyDescent="0.25">
      <c r="A64" s="60" t="s">
        <v>365</v>
      </c>
      <c r="B64" s="26"/>
      <c r="C64" s="55"/>
      <c r="D64" s="55"/>
      <c r="E64" s="55"/>
      <c r="F64" s="55"/>
      <c r="G64" s="55"/>
      <c r="H64" s="55"/>
    </row>
    <row r="65" spans="1:8" x14ac:dyDescent="0.25">
      <c r="A65" s="60" t="s">
        <v>366</v>
      </c>
      <c r="B65" s="26"/>
      <c r="C65" s="55"/>
      <c r="D65" s="55"/>
      <c r="E65" s="55"/>
      <c r="F65" s="55"/>
      <c r="G65" s="55"/>
      <c r="H65" s="55"/>
    </row>
    <row r="66" spans="1:8" x14ac:dyDescent="0.25">
      <c r="A66" s="60" t="s">
        <v>367</v>
      </c>
      <c r="B66" s="26"/>
      <c r="C66" s="55"/>
      <c r="D66" s="55"/>
      <c r="E66" s="55"/>
      <c r="F66" s="55"/>
      <c r="G66" s="55"/>
      <c r="H66" s="55"/>
    </row>
    <row r="67" spans="1:8" x14ac:dyDescent="0.25">
      <c r="A67" s="60" t="s">
        <v>368</v>
      </c>
      <c r="B67" s="26"/>
      <c r="C67" s="55"/>
      <c r="D67" s="55"/>
      <c r="E67" s="55"/>
      <c r="F67" s="55"/>
      <c r="G67" s="55"/>
      <c r="H67" s="55"/>
    </row>
    <row r="68" spans="1:8" x14ac:dyDescent="0.25">
      <c r="A68" s="60" t="s">
        <v>369</v>
      </c>
      <c r="B68" s="26"/>
      <c r="C68" s="55"/>
      <c r="D68" s="55"/>
      <c r="E68" s="55"/>
      <c r="F68" s="55"/>
      <c r="G68" s="55"/>
      <c r="H68" s="55"/>
    </row>
    <row r="69" spans="1:8" x14ac:dyDescent="0.25">
      <c r="A69" s="60" t="s">
        <v>370</v>
      </c>
      <c r="B69" s="26"/>
      <c r="C69" s="55"/>
      <c r="D69" s="55"/>
      <c r="E69" s="55"/>
      <c r="F69" s="55"/>
      <c r="G69" s="55"/>
      <c r="H69" s="55"/>
    </row>
    <row r="70" spans="1:8" x14ac:dyDescent="0.25">
      <c r="A70" s="283" t="s">
        <v>371</v>
      </c>
      <c r="B70" s="283"/>
      <c r="C70" s="55"/>
      <c r="D70" s="55"/>
      <c r="E70" s="55"/>
      <c r="F70" s="55"/>
      <c r="G70" s="55"/>
      <c r="H70" s="55"/>
    </row>
    <row r="71" spans="1:8" x14ac:dyDescent="0.25">
      <c r="A71" s="60" t="s">
        <v>372</v>
      </c>
      <c r="B71" s="26"/>
      <c r="C71" s="55"/>
      <c r="D71" s="55"/>
      <c r="E71" s="55"/>
      <c r="F71" s="55"/>
      <c r="G71" s="55"/>
      <c r="H71" s="55"/>
    </row>
    <row r="72" spans="1:8" x14ac:dyDescent="0.25">
      <c r="A72" s="60" t="s">
        <v>373</v>
      </c>
      <c r="B72" s="26"/>
      <c r="C72" s="55"/>
      <c r="D72" s="55"/>
      <c r="E72" s="55"/>
      <c r="F72" s="55"/>
      <c r="G72" s="55"/>
      <c r="H72" s="55"/>
    </row>
    <row r="73" spans="1:8" x14ac:dyDescent="0.25">
      <c r="A73" s="60" t="s">
        <v>374</v>
      </c>
      <c r="B73" s="26"/>
      <c r="C73" s="55"/>
      <c r="D73" s="55"/>
      <c r="E73" s="55"/>
      <c r="F73" s="55"/>
      <c r="G73" s="55"/>
      <c r="H73" s="55"/>
    </row>
    <row r="74" spans="1:8" x14ac:dyDescent="0.25">
      <c r="A74" s="283" t="s">
        <v>375</v>
      </c>
      <c r="B74" s="283"/>
      <c r="C74" s="55"/>
      <c r="D74" s="55"/>
      <c r="E74" s="55"/>
      <c r="F74" s="55"/>
      <c r="G74" s="55"/>
      <c r="H74" s="55"/>
    </row>
    <row r="75" spans="1:8" x14ac:dyDescent="0.25">
      <c r="A75" s="60" t="s">
        <v>376</v>
      </c>
      <c r="B75" s="26"/>
      <c r="C75" s="55"/>
      <c r="D75" s="55"/>
      <c r="E75" s="55"/>
      <c r="F75" s="55"/>
      <c r="G75" s="55"/>
      <c r="H75" s="55"/>
    </row>
    <row r="76" spans="1:8" x14ac:dyDescent="0.25">
      <c r="A76" s="60" t="s">
        <v>377</v>
      </c>
      <c r="B76" s="26"/>
      <c r="C76" s="55"/>
      <c r="D76" s="55"/>
      <c r="E76" s="55"/>
      <c r="F76" s="55"/>
      <c r="G76" s="55"/>
      <c r="H76" s="55"/>
    </row>
    <row r="77" spans="1:8" x14ac:dyDescent="0.25">
      <c r="A77" s="60" t="s">
        <v>378</v>
      </c>
      <c r="B77" s="26"/>
      <c r="C77" s="55"/>
      <c r="D77" s="55"/>
      <c r="E77" s="55"/>
      <c r="F77" s="55"/>
      <c r="G77" s="55"/>
      <c r="H77" s="55"/>
    </row>
    <row r="78" spans="1:8" x14ac:dyDescent="0.25">
      <c r="A78" s="60" t="s">
        <v>379</v>
      </c>
      <c r="B78" s="26"/>
      <c r="C78" s="55"/>
      <c r="D78" s="55"/>
      <c r="E78" s="55"/>
      <c r="F78" s="55"/>
      <c r="G78" s="55"/>
      <c r="H78" s="55"/>
    </row>
    <row r="79" spans="1:8" x14ac:dyDescent="0.25">
      <c r="A79" s="60" t="s">
        <v>380</v>
      </c>
      <c r="B79" s="26"/>
      <c r="C79" s="55"/>
      <c r="D79" s="55"/>
      <c r="E79" s="55"/>
      <c r="F79" s="55"/>
      <c r="G79" s="55"/>
      <c r="H79" s="55"/>
    </row>
    <row r="80" spans="1:8" x14ac:dyDescent="0.25">
      <c r="A80" s="60" t="s">
        <v>381</v>
      </c>
      <c r="B80" s="26"/>
      <c r="C80" s="55"/>
      <c r="D80" s="55"/>
      <c r="E80" s="55"/>
      <c r="F80" s="55"/>
      <c r="G80" s="55"/>
      <c r="H80" s="55"/>
    </row>
    <row r="81" spans="1:8" x14ac:dyDescent="0.25">
      <c r="A81" s="60" t="s">
        <v>382</v>
      </c>
      <c r="B81" s="26"/>
      <c r="C81" s="55"/>
      <c r="D81" s="55"/>
      <c r="E81" s="55"/>
      <c r="F81" s="55"/>
      <c r="G81" s="55"/>
      <c r="H81" s="55"/>
    </row>
    <row r="82" spans="1:8" ht="15.75" thickBot="1" x14ac:dyDescent="0.3">
      <c r="A82" s="274"/>
      <c r="B82" s="274"/>
      <c r="C82" s="76"/>
      <c r="D82" s="76"/>
      <c r="E82" s="76"/>
      <c r="F82" s="76"/>
      <c r="G82" s="76"/>
      <c r="H82" s="76"/>
    </row>
    <row r="83" spans="1:8" x14ac:dyDescent="0.25">
      <c r="A83" s="266" t="s">
        <v>383</v>
      </c>
      <c r="B83" s="266"/>
      <c r="C83" s="75">
        <v>0</v>
      </c>
      <c r="D83" s="75">
        <v>0</v>
      </c>
      <c r="E83" s="75">
        <v>0</v>
      </c>
      <c r="F83" s="75">
        <v>0</v>
      </c>
      <c r="G83" s="75">
        <v>0</v>
      </c>
      <c r="H83" s="75"/>
    </row>
    <row r="84" spans="1:8" x14ac:dyDescent="0.25">
      <c r="A84" s="283" t="s">
        <v>310</v>
      </c>
      <c r="B84" s="283"/>
      <c r="C84" s="55"/>
      <c r="D84" s="55"/>
      <c r="E84" s="55"/>
      <c r="F84" s="55"/>
      <c r="G84" s="55"/>
      <c r="H84" s="55"/>
    </row>
    <row r="85" spans="1:8" x14ac:dyDescent="0.25">
      <c r="A85" s="60" t="s">
        <v>311</v>
      </c>
      <c r="B85" s="26"/>
      <c r="C85" s="55"/>
      <c r="D85" s="55"/>
      <c r="E85" s="55"/>
      <c r="F85" s="55"/>
      <c r="G85" s="55"/>
      <c r="H85" s="55"/>
    </row>
    <row r="86" spans="1:8" x14ac:dyDescent="0.25">
      <c r="A86" s="60" t="s">
        <v>312</v>
      </c>
      <c r="B86" s="26"/>
      <c r="C86" s="55"/>
      <c r="D86" s="55"/>
      <c r="E86" s="55"/>
      <c r="F86" s="55"/>
      <c r="G86" s="55"/>
      <c r="H86" s="55"/>
    </row>
    <row r="87" spans="1:8" x14ac:dyDescent="0.25">
      <c r="A87" s="60" t="s">
        <v>313</v>
      </c>
      <c r="B87" s="26"/>
      <c r="C87" s="55"/>
      <c r="D87" s="55"/>
      <c r="E87" s="55"/>
      <c r="F87" s="55"/>
      <c r="G87" s="55"/>
      <c r="H87" s="55"/>
    </row>
    <row r="88" spans="1:8" x14ac:dyDescent="0.25">
      <c r="A88" s="60" t="s">
        <v>314</v>
      </c>
      <c r="B88" s="26"/>
      <c r="C88" s="55"/>
      <c r="D88" s="55"/>
      <c r="E88" s="55"/>
      <c r="F88" s="55"/>
      <c r="G88" s="55"/>
      <c r="H88" s="55"/>
    </row>
    <row r="89" spans="1:8" x14ac:dyDescent="0.25">
      <c r="A89" s="60" t="s">
        <v>315</v>
      </c>
      <c r="B89" s="26"/>
      <c r="C89" s="55"/>
      <c r="D89" s="55"/>
      <c r="E89" s="55"/>
      <c r="F89" s="55"/>
      <c r="G89" s="55"/>
      <c r="H89" s="55"/>
    </row>
    <row r="90" spans="1:8" x14ac:dyDescent="0.25">
      <c r="A90" s="60" t="s">
        <v>316</v>
      </c>
      <c r="B90" s="26"/>
      <c r="C90" s="55"/>
      <c r="D90" s="55"/>
      <c r="E90" s="55"/>
      <c r="F90" s="55"/>
      <c r="G90" s="55"/>
      <c r="H90" s="55"/>
    </row>
    <row r="91" spans="1:8" x14ac:dyDescent="0.25">
      <c r="A91" s="60" t="s">
        <v>317</v>
      </c>
      <c r="B91" s="26"/>
      <c r="C91" s="55"/>
      <c r="D91" s="55"/>
      <c r="E91" s="55"/>
      <c r="F91" s="55"/>
      <c r="G91" s="55"/>
      <c r="H91" s="55"/>
    </row>
    <row r="92" spans="1:8" x14ac:dyDescent="0.25">
      <c r="A92" s="283" t="s">
        <v>318</v>
      </c>
      <c r="B92" s="283"/>
      <c r="C92" s="55"/>
      <c r="D92" s="55"/>
      <c r="E92" s="55"/>
      <c r="F92" s="55"/>
      <c r="G92" s="55"/>
      <c r="H92" s="55"/>
    </row>
    <row r="93" spans="1:8" x14ac:dyDescent="0.25">
      <c r="A93" s="60" t="s">
        <v>319</v>
      </c>
      <c r="B93" s="26"/>
      <c r="C93" s="55"/>
      <c r="D93" s="55"/>
      <c r="E93" s="55"/>
      <c r="F93" s="55"/>
      <c r="G93" s="55"/>
      <c r="H93" s="55"/>
    </row>
    <row r="94" spans="1:8" x14ac:dyDescent="0.25">
      <c r="A94" s="60" t="s">
        <v>320</v>
      </c>
      <c r="B94" s="26"/>
      <c r="C94" s="55"/>
      <c r="D94" s="55"/>
      <c r="E94" s="55"/>
      <c r="F94" s="55"/>
      <c r="G94" s="55"/>
      <c r="H94" s="55"/>
    </row>
    <row r="95" spans="1:8" x14ac:dyDescent="0.25">
      <c r="A95" s="60" t="s">
        <v>321</v>
      </c>
      <c r="B95" s="26"/>
      <c r="C95" s="55"/>
      <c r="D95" s="55"/>
      <c r="E95" s="55"/>
      <c r="F95" s="55"/>
      <c r="G95" s="55"/>
      <c r="H95" s="55"/>
    </row>
    <row r="96" spans="1:8" x14ac:dyDescent="0.25">
      <c r="A96" s="60" t="s">
        <v>322</v>
      </c>
      <c r="B96" s="26"/>
      <c r="C96" s="55"/>
      <c r="D96" s="55"/>
      <c r="E96" s="55"/>
      <c r="F96" s="55"/>
      <c r="G96" s="55"/>
      <c r="H96" s="55"/>
    </row>
    <row r="97" spans="1:8" x14ac:dyDescent="0.25">
      <c r="A97" s="60" t="s">
        <v>323</v>
      </c>
      <c r="B97" s="26"/>
      <c r="C97" s="55"/>
      <c r="D97" s="55"/>
      <c r="E97" s="55"/>
      <c r="F97" s="55"/>
      <c r="G97" s="55"/>
      <c r="H97" s="55"/>
    </row>
    <row r="98" spans="1:8" x14ac:dyDescent="0.25">
      <c r="A98" s="60" t="s">
        <v>324</v>
      </c>
      <c r="B98" s="26"/>
      <c r="C98" s="55"/>
      <c r="D98" s="55"/>
      <c r="E98" s="55"/>
      <c r="F98" s="55"/>
      <c r="G98" s="55"/>
      <c r="H98" s="55"/>
    </row>
    <row r="99" spans="1:8" x14ac:dyDescent="0.25">
      <c r="A99" s="60" t="s">
        <v>325</v>
      </c>
      <c r="B99" s="26"/>
      <c r="C99" s="55"/>
      <c r="D99" s="55"/>
      <c r="E99" s="55"/>
      <c r="F99" s="55"/>
      <c r="G99" s="55"/>
      <c r="H99" s="55"/>
    </row>
    <row r="100" spans="1:8" x14ac:dyDescent="0.25">
      <c r="A100" s="60" t="s">
        <v>326</v>
      </c>
      <c r="B100" s="26"/>
      <c r="C100" s="55"/>
      <c r="D100" s="55"/>
      <c r="E100" s="55"/>
      <c r="F100" s="55"/>
      <c r="G100" s="55"/>
      <c r="H100" s="55"/>
    </row>
    <row r="101" spans="1:8" x14ac:dyDescent="0.25">
      <c r="A101" s="60" t="s">
        <v>327</v>
      </c>
      <c r="B101" s="26"/>
      <c r="C101" s="55"/>
      <c r="D101" s="55"/>
      <c r="E101" s="55"/>
      <c r="F101" s="55"/>
      <c r="G101" s="55"/>
      <c r="H101" s="55"/>
    </row>
    <row r="102" spans="1:8" x14ac:dyDescent="0.25">
      <c r="A102" s="283" t="s">
        <v>328</v>
      </c>
      <c r="B102" s="283"/>
      <c r="C102" s="55"/>
      <c r="D102" s="55"/>
      <c r="E102" s="55"/>
      <c r="F102" s="55"/>
      <c r="G102" s="55"/>
      <c r="H102" s="55"/>
    </row>
    <row r="103" spans="1:8" x14ac:dyDescent="0.25">
      <c r="A103" s="60" t="s">
        <v>329</v>
      </c>
      <c r="B103" s="26"/>
      <c r="C103" s="55"/>
      <c r="D103" s="55"/>
      <c r="E103" s="55"/>
      <c r="F103" s="55"/>
      <c r="G103" s="55"/>
      <c r="H103" s="55"/>
    </row>
    <row r="104" spans="1:8" x14ac:dyDescent="0.25">
      <c r="A104" s="60" t="s">
        <v>330</v>
      </c>
      <c r="B104" s="26"/>
      <c r="C104" s="55"/>
      <c r="D104" s="55"/>
      <c r="E104" s="55"/>
      <c r="F104" s="55"/>
      <c r="G104" s="55"/>
      <c r="H104" s="55"/>
    </row>
    <row r="105" spans="1:8" x14ac:dyDescent="0.25">
      <c r="A105" s="60" t="s">
        <v>331</v>
      </c>
      <c r="B105" s="26"/>
      <c r="C105" s="55"/>
      <c r="D105" s="55"/>
      <c r="E105" s="55"/>
      <c r="F105" s="55"/>
      <c r="G105" s="55"/>
      <c r="H105" s="55"/>
    </row>
    <row r="106" spans="1:8" x14ac:dyDescent="0.25">
      <c r="A106" s="60" t="s">
        <v>332</v>
      </c>
      <c r="B106" s="26"/>
      <c r="C106" s="55"/>
      <c r="D106" s="55"/>
      <c r="E106" s="55"/>
      <c r="F106" s="55"/>
      <c r="G106" s="55"/>
      <c r="H106" s="55"/>
    </row>
    <row r="107" spans="1:8" x14ac:dyDescent="0.25">
      <c r="A107" s="60" t="s">
        <v>333</v>
      </c>
      <c r="B107" s="26"/>
      <c r="C107" s="55"/>
      <c r="D107" s="55"/>
      <c r="E107" s="55"/>
      <c r="F107" s="55"/>
      <c r="G107" s="55"/>
      <c r="H107" s="55"/>
    </row>
    <row r="108" spans="1:8" x14ac:dyDescent="0.25">
      <c r="A108" s="60" t="s">
        <v>334</v>
      </c>
      <c r="B108" s="26"/>
      <c r="C108" s="55"/>
      <c r="D108" s="55"/>
      <c r="E108" s="55"/>
      <c r="F108" s="55"/>
      <c r="G108" s="55"/>
      <c r="H108" s="55"/>
    </row>
    <row r="109" spans="1:8" x14ac:dyDescent="0.25">
      <c r="A109" s="60" t="s">
        <v>335</v>
      </c>
      <c r="B109" s="26"/>
      <c r="C109" s="55"/>
      <c r="D109" s="55"/>
      <c r="E109" s="55"/>
      <c r="F109" s="55"/>
      <c r="G109" s="55"/>
      <c r="H109" s="55"/>
    </row>
    <row r="110" spans="1:8" x14ac:dyDescent="0.25">
      <c r="A110" s="60" t="s">
        <v>336</v>
      </c>
      <c r="B110" s="26"/>
      <c r="C110" s="55"/>
      <c r="D110" s="55"/>
      <c r="E110" s="55"/>
      <c r="F110" s="55"/>
      <c r="G110" s="55"/>
      <c r="H110" s="55"/>
    </row>
    <row r="111" spans="1:8" x14ac:dyDescent="0.25">
      <c r="A111" s="60" t="s">
        <v>337</v>
      </c>
      <c r="B111" s="26"/>
      <c r="C111" s="55"/>
      <c r="D111" s="55"/>
      <c r="E111" s="55"/>
      <c r="F111" s="55"/>
      <c r="G111" s="55"/>
      <c r="H111" s="55"/>
    </row>
    <row r="112" spans="1:8" x14ac:dyDescent="0.25">
      <c r="A112" s="283" t="s">
        <v>338</v>
      </c>
      <c r="B112" s="283"/>
      <c r="C112" s="55"/>
      <c r="D112" s="55"/>
      <c r="E112" s="55">
        <f>SUM(E113:E120)</f>
        <v>0</v>
      </c>
      <c r="F112" s="126">
        <f>SUM(F113:F120)</f>
        <v>0</v>
      </c>
      <c r="G112" s="126">
        <f>SUM(G113:G120)</f>
        <v>0</v>
      </c>
      <c r="H112" s="126">
        <f>SUM(H113:H120)</f>
        <v>0</v>
      </c>
    </row>
    <row r="113" spans="1:8" x14ac:dyDescent="0.25">
      <c r="A113" s="60" t="s">
        <v>339</v>
      </c>
      <c r="B113" s="26"/>
      <c r="C113" s="55"/>
      <c r="D113" s="55"/>
      <c r="E113" s="55"/>
      <c r="F113" s="55"/>
      <c r="G113" s="55"/>
      <c r="H113" s="55"/>
    </row>
    <row r="114" spans="1:8" x14ac:dyDescent="0.25">
      <c r="A114" s="60" t="s">
        <v>340</v>
      </c>
      <c r="B114" s="26"/>
      <c r="C114" s="55"/>
      <c r="D114" s="55"/>
      <c r="E114" s="55"/>
      <c r="F114" s="55"/>
      <c r="G114" s="55"/>
      <c r="H114" s="55"/>
    </row>
    <row r="115" spans="1:8" x14ac:dyDescent="0.25">
      <c r="A115" s="60" t="s">
        <v>341</v>
      </c>
      <c r="B115" s="26"/>
      <c r="C115" s="55"/>
      <c r="D115" s="55"/>
      <c r="E115" s="55">
        <v>0</v>
      </c>
      <c r="F115" s="55">
        <v>0</v>
      </c>
      <c r="G115" s="55">
        <v>0</v>
      </c>
      <c r="H115" s="55">
        <f>F115-G115</f>
        <v>0</v>
      </c>
    </row>
    <row r="116" spans="1:8" x14ac:dyDescent="0.25">
      <c r="A116" s="60" t="s">
        <v>342</v>
      </c>
      <c r="B116" s="26"/>
      <c r="C116" s="55"/>
      <c r="D116" s="55"/>
      <c r="E116" s="55"/>
      <c r="F116" s="55"/>
      <c r="G116" s="55"/>
      <c r="H116" s="55"/>
    </row>
    <row r="117" spans="1:8" x14ac:dyDescent="0.25">
      <c r="A117" s="60" t="s">
        <v>343</v>
      </c>
      <c r="B117" s="26"/>
      <c r="C117" s="55"/>
      <c r="D117" s="55"/>
      <c r="E117" s="55"/>
      <c r="F117" s="55"/>
      <c r="G117" s="55"/>
      <c r="H117" s="55"/>
    </row>
    <row r="118" spans="1:8" x14ac:dyDescent="0.25">
      <c r="A118" s="60" t="s">
        <v>344</v>
      </c>
      <c r="B118" s="26"/>
      <c r="C118" s="55"/>
      <c r="D118" s="55"/>
      <c r="E118" s="55"/>
      <c r="F118" s="55"/>
      <c r="G118" s="55"/>
      <c r="H118" s="55"/>
    </row>
    <row r="119" spans="1:8" x14ac:dyDescent="0.25">
      <c r="A119" s="60" t="s">
        <v>345</v>
      </c>
      <c r="B119" s="26"/>
      <c r="C119" s="55"/>
      <c r="D119" s="55"/>
      <c r="E119" s="55"/>
      <c r="F119" s="55"/>
      <c r="G119" s="55"/>
      <c r="H119" s="55"/>
    </row>
    <row r="120" spans="1:8" x14ac:dyDescent="0.25">
      <c r="A120" s="60" t="s">
        <v>346</v>
      </c>
      <c r="B120" s="26"/>
      <c r="C120" s="55"/>
      <c r="D120" s="55"/>
      <c r="E120" s="55"/>
      <c r="F120" s="55"/>
      <c r="G120" s="55"/>
      <c r="H120" s="55"/>
    </row>
    <row r="121" spans="1:8" x14ac:dyDescent="0.25">
      <c r="A121" s="60" t="s">
        <v>347</v>
      </c>
      <c r="B121" s="26"/>
      <c r="C121" s="55"/>
      <c r="D121" s="55"/>
      <c r="E121" s="55"/>
      <c r="F121" s="55"/>
      <c r="G121" s="55"/>
      <c r="H121" s="55"/>
    </row>
    <row r="122" spans="1:8" x14ac:dyDescent="0.25">
      <c r="A122" s="283" t="s">
        <v>348</v>
      </c>
      <c r="B122" s="283"/>
      <c r="C122" s="55"/>
      <c r="D122" s="55"/>
      <c r="E122" s="55"/>
      <c r="F122" s="55"/>
      <c r="G122" s="55"/>
      <c r="H122" s="55"/>
    </row>
    <row r="123" spans="1:8" x14ac:dyDescent="0.25">
      <c r="A123" s="60" t="s">
        <v>349</v>
      </c>
      <c r="B123" s="26"/>
      <c r="C123" s="55"/>
      <c r="D123" s="55"/>
      <c r="E123" s="55"/>
      <c r="F123" s="55"/>
      <c r="G123" s="55"/>
      <c r="H123" s="55"/>
    </row>
    <row r="124" spans="1:8" x14ac:dyDescent="0.25">
      <c r="A124" s="60" t="s">
        <v>350</v>
      </c>
      <c r="B124" s="26"/>
      <c r="C124" s="55"/>
      <c r="D124" s="55"/>
      <c r="E124" s="55"/>
      <c r="F124" s="55"/>
      <c r="G124" s="55"/>
      <c r="H124" s="55"/>
    </row>
    <row r="125" spans="1:8" x14ac:dyDescent="0.25">
      <c r="A125" s="60" t="s">
        <v>351</v>
      </c>
      <c r="B125" s="26"/>
      <c r="C125" s="55"/>
      <c r="D125" s="55"/>
      <c r="E125" s="55"/>
      <c r="F125" s="55"/>
      <c r="G125" s="55"/>
      <c r="H125" s="55"/>
    </row>
    <row r="126" spans="1:8" x14ac:dyDescent="0.25">
      <c r="A126" s="60" t="s">
        <v>352</v>
      </c>
      <c r="B126" s="26"/>
      <c r="C126" s="55"/>
      <c r="D126" s="55"/>
      <c r="E126" s="55"/>
      <c r="F126" s="55"/>
      <c r="G126" s="55"/>
      <c r="H126" s="55"/>
    </row>
    <row r="127" spans="1:8" x14ac:dyDescent="0.25">
      <c r="A127" s="60" t="s">
        <v>353</v>
      </c>
      <c r="B127" s="26"/>
      <c r="C127" s="55"/>
      <c r="D127" s="55"/>
      <c r="E127" s="55"/>
      <c r="F127" s="55"/>
      <c r="G127" s="55"/>
      <c r="H127" s="55"/>
    </row>
    <row r="128" spans="1:8" x14ac:dyDescent="0.25">
      <c r="A128" s="60" t="s">
        <v>354</v>
      </c>
      <c r="B128" s="26"/>
      <c r="C128" s="55"/>
      <c r="D128" s="55"/>
      <c r="E128" s="55"/>
      <c r="F128" s="55"/>
      <c r="G128" s="55"/>
      <c r="H128" s="55"/>
    </row>
    <row r="129" spans="1:8" x14ac:dyDescent="0.25">
      <c r="A129" s="60" t="s">
        <v>355</v>
      </c>
      <c r="B129" s="26"/>
      <c r="C129" s="55"/>
      <c r="D129" s="55"/>
      <c r="E129" s="55"/>
      <c r="F129" s="55"/>
      <c r="G129" s="55"/>
      <c r="H129" s="55"/>
    </row>
    <row r="130" spans="1:8" x14ac:dyDescent="0.25">
      <c r="A130" s="60" t="s">
        <v>356</v>
      </c>
      <c r="B130" s="26"/>
      <c r="C130" s="55"/>
      <c r="D130" s="55"/>
      <c r="E130" s="55"/>
      <c r="F130" s="55"/>
      <c r="G130" s="55"/>
      <c r="H130" s="55"/>
    </row>
    <row r="131" spans="1:8" x14ac:dyDescent="0.25">
      <c r="A131" s="60" t="s">
        <v>357</v>
      </c>
      <c r="B131" s="26"/>
      <c r="C131" s="55"/>
      <c r="D131" s="55"/>
      <c r="E131" s="55"/>
      <c r="F131" s="55"/>
      <c r="G131" s="55"/>
      <c r="H131" s="55"/>
    </row>
    <row r="132" spans="1:8" x14ac:dyDescent="0.25">
      <c r="A132" s="283" t="s">
        <v>358</v>
      </c>
      <c r="B132" s="283"/>
      <c r="C132" s="55"/>
      <c r="D132" s="55"/>
      <c r="E132" s="55"/>
      <c r="F132" s="55"/>
      <c r="G132" s="55"/>
      <c r="H132" s="55"/>
    </row>
    <row r="133" spans="1:8" x14ac:dyDescent="0.25">
      <c r="A133" s="60" t="s">
        <v>359</v>
      </c>
      <c r="B133" s="26"/>
      <c r="C133" s="55"/>
      <c r="D133" s="55"/>
      <c r="E133" s="55"/>
      <c r="F133" s="55"/>
      <c r="G133" s="55"/>
      <c r="H133" s="55"/>
    </row>
    <row r="134" spans="1:8" x14ac:dyDescent="0.25">
      <c r="A134" s="60" t="s">
        <v>360</v>
      </c>
      <c r="B134" s="26"/>
      <c r="C134" s="55"/>
      <c r="D134" s="55"/>
      <c r="E134" s="55"/>
      <c r="F134" s="55"/>
      <c r="G134" s="55"/>
      <c r="H134" s="55"/>
    </row>
    <row r="135" spans="1:8" x14ac:dyDescent="0.25">
      <c r="A135" s="60" t="s">
        <v>361</v>
      </c>
      <c r="B135" s="26"/>
      <c r="C135" s="55"/>
      <c r="D135" s="55"/>
      <c r="E135" s="55"/>
      <c r="F135" s="55"/>
      <c r="G135" s="55"/>
      <c r="H135" s="55"/>
    </row>
    <row r="136" spans="1:8" x14ac:dyDescent="0.25">
      <c r="A136" s="283" t="s">
        <v>362</v>
      </c>
      <c r="B136" s="283"/>
      <c r="C136" s="55"/>
      <c r="D136" s="55"/>
      <c r="E136" s="55"/>
      <c r="F136" s="55"/>
      <c r="G136" s="55"/>
      <c r="H136" s="55"/>
    </row>
    <row r="137" spans="1:8" x14ac:dyDescent="0.25">
      <c r="A137" s="60" t="s">
        <v>363</v>
      </c>
      <c r="B137" s="26"/>
      <c r="C137" s="55"/>
      <c r="D137" s="55"/>
      <c r="E137" s="55"/>
      <c r="F137" s="55"/>
      <c r="G137" s="55"/>
      <c r="H137" s="55"/>
    </row>
    <row r="138" spans="1:8" x14ac:dyDescent="0.25">
      <c r="A138" s="60" t="s">
        <v>364</v>
      </c>
      <c r="B138" s="26"/>
      <c r="C138" s="55"/>
      <c r="D138" s="55"/>
      <c r="E138" s="55"/>
      <c r="F138" s="55"/>
      <c r="G138" s="55"/>
      <c r="H138" s="55"/>
    </row>
    <row r="139" spans="1:8" x14ac:dyDescent="0.25">
      <c r="A139" s="60" t="s">
        <v>365</v>
      </c>
      <c r="B139" s="26"/>
      <c r="C139" s="55"/>
      <c r="D139" s="55"/>
      <c r="E139" s="55"/>
      <c r="F139" s="55"/>
      <c r="G139" s="55"/>
      <c r="H139" s="55"/>
    </row>
    <row r="140" spans="1:8" x14ac:dyDescent="0.25">
      <c r="A140" s="60" t="s">
        <v>366</v>
      </c>
      <c r="B140" s="26"/>
      <c r="C140" s="55"/>
      <c r="D140" s="55"/>
      <c r="E140" s="55"/>
      <c r="F140" s="55"/>
      <c r="G140" s="55"/>
      <c r="H140" s="55"/>
    </row>
    <row r="141" spans="1:8" x14ac:dyDescent="0.25">
      <c r="A141" s="60" t="s">
        <v>367</v>
      </c>
      <c r="B141" s="26"/>
      <c r="C141" s="55"/>
      <c r="D141" s="55"/>
      <c r="E141" s="55"/>
      <c r="F141" s="55"/>
      <c r="G141" s="55"/>
      <c r="H141" s="55"/>
    </row>
    <row r="142" spans="1:8" x14ac:dyDescent="0.25">
      <c r="A142" s="60" t="s">
        <v>368</v>
      </c>
      <c r="B142" s="26"/>
      <c r="C142" s="55"/>
      <c r="D142" s="55"/>
      <c r="E142" s="55"/>
      <c r="F142" s="55"/>
      <c r="G142" s="55"/>
      <c r="H142" s="55"/>
    </row>
    <row r="143" spans="1:8" x14ac:dyDescent="0.25">
      <c r="A143" s="60" t="s">
        <v>369</v>
      </c>
      <c r="B143" s="26"/>
      <c r="C143" s="55"/>
      <c r="D143" s="55"/>
      <c r="E143" s="55"/>
      <c r="F143" s="55"/>
      <c r="G143" s="55"/>
      <c r="H143" s="55"/>
    </row>
    <row r="144" spans="1:8" x14ac:dyDescent="0.25">
      <c r="A144" s="60" t="s">
        <v>370</v>
      </c>
      <c r="B144" s="26"/>
      <c r="C144" s="55"/>
      <c r="D144" s="55"/>
      <c r="E144" s="55"/>
      <c r="F144" s="55"/>
      <c r="G144" s="55"/>
      <c r="H144" s="55"/>
    </row>
    <row r="145" spans="1:8" x14ac:dyDescent="0.25">
      <c r="A145" s="283" t="s">
        <v>371</v>
      </c>
      <c r="B145" s="283"/>
      <c r="C145" s="55"/>
      <c r="D145" s="55"/>
      <c r="E145" s="55"/>
      <c r="F145" s="55"/>
      <c r="G145" s="55"/>
      <c r="H145" s="55"/>
    </row>
    <row r="146" spans="1:8" x14ac:dyDescent="0.25">
      <c r="A146" s="60" t="s">
        <v>372</v>
      </c>
      <c r="B146" s="26"/>
      <c r="C146" s="55"/>
      <c r="D146" s="55"/>
      <c r="E146" s="55"/>
      <c r="F146" s="55"/>
      <c r="G146" s="55"/>
      <c r="H146" s="55"/>
    </row>
    <row r="147" spans="1:8" x14ac:dyDescent="0.25">
      <c r="A147" s="60" t="s">
        <v>373</v>
      </c>
      <c r="B147" s="26"/>
      <c r="C147" s="55"/>
      <c r="D147" s="55"/>
      <c r="E147" s="55"/>
      <c r="F147" s="55"/>
      <c r="G147" s="55"/>
      <c r="H147" s="55"/>
    </row>
    <row r="148" spans="1:8" x14ac:dyDescent="0.25">
      <c r="A148" s="60" t="s">
        <v>374</v>
      </c>
      <c r="B148" s="26"/>
      <c r="C148" s="55"/>
      <c r="D148" s="55"/>
      <c r="E148" s="55"/>
      <c r="F148" s="55"/>
      <c r="G148" s="55"/>
      <c r="H148" s="55"/>
    </row>
    <row r="149" spans="1:8" x14ac:dyDescent="0.25">
      <c r="A149" s="283" t="s">
        <v>375</v>
      </c>
      <c r="B149" s="283"/>
      <c r="C149" s="55"/>
      <c r="D149" s="55"/>
      <c r="E149" s="55"/>
      <c r="F149" s="55"/>
      <c r="G149" s="55"/>
      <c r="H149" s="55"/>
    </row>
    <row r="150" spans="1:8" x14ac:dyDescent="0.25">
      <c r="A150" s="60" t="s">
        <v>376</v>
      </c>
      <c r="B150" s="26"/>
      <c r="C150" s="55"/>
      <c r="D150" s="55"/>
      <c r="E150" s="55"/>
      <c r="F150" s="55"/>
      <c r="G150" s="55"/>
      <c r="H150" s="55"/>
    </row>
    <row r="151" spans="1:8" x14ac:dyDescent="0.25">
      <c r="A151" s="60" t="s">
        <v>377</v>
      </c>
      <c r="B151" s="26"/>
      <c r="C151" s="55"/>
      <c r="D151" s="55"/>
      <c r="E151" s="55"/>
      <c r="F151" s="55"/>
      <c r="G151" s="55"/>
      <c r="H151" s="55"/>
    </row>
    <row r="152" spans="1:8" x14ac:dyDescent="0.25">
      <c r="A152" s="60" t="s">
        <v>378</v>
      </c>
      <c r="B152" s="26"/>
      <c r="C152" s="55"/>
      <c r="D152" s="55"/>
      <c r="E152" s="55"/>
      <c r="F152" s="55"/>
      <c r="G152" s="55"/>
      <c r="H152" s="55"/>
    </row>
    <row r="153" spans="1:8" x14ac:dyDescent="0.25">
      <c r="A153" s="60" t="s">
        <v>379</v>
      </c>
      <c r="B153" s="26"/>
      <c r="C153" s="55"/>
      <c r="D153" s="55"/>
      <c r="E153" s="55"/>
      <c r="F153" s="55"/>
      <c r="G153" s="55"/>
      <c r="H153" s="55"/>
    </row>
    <row r="154" spans="1:8" x14ac:dyDescent="0.25">
      <c r="A154" s="60" t="s">
        <v>380</v>
      </c>
      <c r="B154" s="26"/>
      <c r="C154" s="55"/>
      <c r="D154" s="55"/>
      <c r="E154" s="55"/>
      <c r="F154" s="55"/>
      <c r="G154" s="55"/>
      <c r="H154" s="55"/>
    </row>
    <row r="155" spans="1:8" x14ac:dyDescent="0.25">
      <c r="A155" s="60" t="s">
        <v>381</v>
      </c>
      <c r="B155" s="26"/>
      <c r="C155" s="55"/>
      <c r="D155" s="55"/>
      <c r="E155" s="55"/>
      <c r="F155" s="55"/>
      <c r="G155" s="55"/>
      <c r="H155" s="55"/>
    </row>
    <row r="156" spans="1:8" x14ac:dyDescent="0.25">
      <c r="A156" s="60" t="s">
        <v>382</v>
      </c>
      <c r="B156" s="26"/>
      <c r="C156" s="55"/>
      <c r="D156" s="55"/>
      <c r="E156" s="55"/>
      <c r="F156" s="55"/>
      <c r="G156" s="55"/>
      <c r="H156" s="55"/>
    </row>
    <row r="157" spans="1:8" x14ac:dyDescent="0.25">
      <c r="A157" s="60"/>
      <c r="B157" s="60"/>
      <c r="C157" s="55"/>
      <c r="D157" s="55"/>
      <c r="E157" s="55"/>
      <c r="F157" s="55"/>
      <c r="G157" s="55"/>
      <c r="H157" s="55"/>
    </row>
    <row r="158" spans="1:8" x14ac:dyDescent="0.25">
      <c r="A158" s="276" t="s">
        <v>384</v>
      </c>
      <c r="B158" s="276"/>
      <c r="C158" s="146">
        <f>C8+C83</f>
        <v>20204832</v>
      </c>
      <c r="D158" s="146">
        <f>D8+D83</f>
        <v>3463442.99</v>
      </c>
      <c r="E158" s="146">
        <f t="shared" ref="E158:H158" si="5">E8+E83</f>
        <v>23668274.990000002</v>
      </c>
      <c r="F158" s="146">
        <f t="shared" si="5"/>
        <v>20272362.160000004</v>
      </c>
      <c r="G158" s="146">
        <f t="shared" si="5"/>
        <v>20272362.160000004</v>
      </c>
      <c r="H158" s="146">
        <f t="shared" si="5"/>
        <v>3395912.83</v>
      </c>
    </row>
    <row r="159" spans="1:8" ht="15.75" thickBot="1" x14ac:dyDescent="0.3">
      <c r="A159" s="77"/>
      <c r="B159" s="77"/>
      <c r="C159" s="58"/>
      <c r="D159" s="58"/>
      <c r="E159" s="58"/>
      <c r="F159" s="58"/>
      <c r="G159" s="58"/>
      <c r="H159" s="58"/>
    </row>
    <row r="164" spans="1:6" x14ac:dyDescent="0.25">
      <c r="A164" t="s">
        <v>564</v>
      </c>
    </row>
    <row r="165" spans="1:6" x14ac:dyDescent="0.25">
      <c r="A165" t="s">
        <v>565</v>
      </c>
      <c r="D165" s="155"/>
      <c r="E165" s="155"/>
      <c r="F165" s="155"/>
    </row>
    <row r="166" spans="1:6" x14ac:dyDescent="0.25">
      <c r="A166" t="s">
        <v>566</v>
      </c>
      <c r="D166" s="284" t="s">
        <v>577</v>
      </c>
      <c r="E166" s="284"/>
      <c r="F166" s="284"/>
    </row>
    <row r="167" spans="1:6" x14ac:dyDescent="0.25">
      <c r="D167" s="273" t="s">
        <v>563</v>
      </c>
      <c r="E167" s="273"/>
      <c r="F167" s="273"/>
    </row>
  </sheetData>
  <mergeCells count="32">
    <mergeCell ref="A74:B74"/>
    <mergeCell ref="A82:B82"/>
    <mergeCell ref="A112:B112"/>
    <mergeCell ref="A122:B122"/>
    <mergeCell ref="D167:F167"/>
    <mergeCell ref="D166:F166"/>
    <mergeCell ref="A136:B136"/>
    <mergeCell ref="A145:B145"/>
    <mergeCell ref="A149:B149"/>
    <mergeCell ref="A158:B158"/>
    <mergeCell ref="A132:B132"/>
    <mergeCell ref="A84:B84"/>
    <mergeCell ref="A92:B92"/>
    <mergeCell ref="A102:B102"/>
    <mergeCell ref="A83:B83"/>
    <mergeCell ref="A37:B37"/>
    <mergeCell ref="A47:B47"/>
    <mergeCell ref="A57:B57"/>
    <mergeCell ref="A61:B61"/>
    <mergeCell ref="A70:B70"/>
    <mergeCell ref="A1:H1"/>
    <mergeCell ref="A2:H2"/>
    <mergeCell ref="A3:H3"/>
    <mergeCell ref="A4:H4"/>
    <mergeCell ref="A5:H5"/>
    <mergeCell ref="A8:B8"/>
    <mergeCell ref="A9:B9"/>
    <mergeCell ref="A17:B17"/>
    <mergeCell ref="A27:B27"/>
    <mergeCell ref="H6:H7"/>
    <mergeCell ref="A6:B7"/>
    <mergeCell ref="C6:G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I8" sqref="I8"/>
    </sheetView>
  </sheetViews>
  <sheetFormatPr baseColWidth="10" defaultRowHeight="15" x14ac:dyDescent="0.25"/>
  <cols>
    <col min="1" max="1" width="40.28515625" customWidth="1"/>
    <col min="2" max="2" width="13.140625" customWidth="1"/>
    <col min="3" max="3" width="14.7109375" customWidth="1"/>
    <col min="4" max="4" width="11.85546875" customWidth="1"/>
    <col min="5" max="5" width="13.42578125" customWidth="1"/>
    <col min="6" max="7" width="14.85546875" customWidth="1"/>
  </cols>
  <sheetData>
    <row r="1" spans="1:7" x14ac:dyDescent="0.25">
      <c r="A1" s="220" t="s">
        <v>562</v>
      </c>
      <c r="B1" s="285"/>
      <c r="C1" s="285"/>
      <c r="D1" s="285"/>
      <c r="E1" s="285"/>
      <c r="F1" s="285"/>
      <c r="G1" s="221"/>
    </row>
    <row r="2" spans="1:7" x14ac:dyDescent="0.25">
      <c r="A2" s="204" t="s">
        <v>303</v>
      </c>
      <c r="B2" s="205"/>
      <c r="C2" s="205"/>
      <c r="D2" s="205"/>
      <c r="E2" s="205"/>
      <c r="F2" s="205"/>
      <c r="G2" s="206"/>
    </row>
    <row r="3" spans="1:7" x14ac:dyDescent="0.25">
      <c r="A3" s="204" t="s">
        <v>385</v>
      </c>
      <c r="B3" s="205"/>
      <c r="C3" s="205"/>
      <c r="D3" s="205"/>
      <c r="E3" s="205"/>
      <c r="F3" s="205"/>
      <c r="G3" s="206"/>
    </row>
    <row r="4" spans="1:7" x14ac:dyDescent="0.25">
      <c r="A4" s="204" t="s">
        <v>589</v>
      </c>
      <c r="B4" s="205"/>
      <c r="C4" s="205"/>
      <c r="D4" s="205"/>
      <c r="E4" s="205"/>
      <c r="F4" s="205"/>
      <c r="G4" s="206"/>
    </row>
    <row r="5" spans="1:7" ht="15.75" thickBot="1" x14ac:dyDescent="0.3">
      <c r="A5" s="207" t="s">
        <v>1</v>
      </c>
      <c r="B5" s="208"/>
      <c r="C5" s="208"/>
      <c r="D5" s="208"/>
      <c r="E5" s="208"/>
      <c r="F5" s="208"/>
      <c r="G5" s="209"/>
    </row>
    <row r="6" spans="1:7" ht="15.75" thickBot="1" x14ac:dyDescent="0.3">
      <c r="A6" s="222" t="s">
        <v>5</v>
      </c>
      <c r="B6" s="217" t="s">
        <v>305</v>
      </c>
      <c r="C6" s="218"/>
      <c r="D6" s="218"/>
      <c r="E6" s="218"/>
      <c r="F6" s="219"/>
      <c r="G6" s="222" t="s">
        <v>306</v>
      </c>
    </row>
    <row r="7" spans="1:7" ht="30.75" thickBot="1" x14ac:dyDescent="0.3">
      <c r="A7" s="223"/>
      <c r="B7" s="24" t="s">
        <v>190</v>
      </c>
      <c r="C7" s="24" t="s">
        <v>236</v>
      </c>
      <c r="D7" s="24" t="s">
        <v>237</v>
      </c>
      <c r="E7" s="24" t="s">
        <v>191</v>
      </c>
      <c r="F7" s="24" t="s">
        <v>208</v>
      </c>
      <c r="G7" s="223"/>
    </row>
    <row r="8" spans="1:7" x14ac:dyDescent="0.25">
      <c r="A8" s="192" t="s">
        <v>386</v>
      </c>
      <c r="B8" s="287">
        <f>B10+B11+B12+B13+B14+B15+B16+B17</f>
        <v>20204832</v>
      </c>
      <c r="C8" s="287">
        <f t="shared" ref="C8:D8" si="0">C10+C11+C12+C13+C14+C15+C16+C17</f>
        <v>3463442.99</v>
      </c>
      <c r="D8" s="287">
        <f t="shared" si="0"/>
        <v>23668274.990000002</v>
      </c>
      <c r="E8" s="287">
        <f t="shared" ref="E8:F8" si="1">E10+E11+E12+E13+E14+E15+E16+E17</f>
        <v>20272362.16</v>
      </c>
      <c r="F8" s="296">
        <f t="shared" si="1"/>
        <v>20272362.16</v>
      </c>
      <c r="G8" s="287">
        <f>D8-E8</f>
        <v>3395912.8300000019</v>
      </c>
    </row>
    <row r="9" spans="1:7" x14ac:dyDescent="0.25">
      <c r="A9" s="6" t="s">
        <v>387</v>
      </c>
      <c r="B9" s="286"/>
      <c r="C9" s="286"/>
      <c r="D9" s="286"/>
      <c r="E9" s="286"/>
      <c r="F9" s="297"/>
      <c r="G9" s="286"/>
    </row>
    <row r="10" spans="1:7" x14ac:dyDescent="0.25">
      <c r="A10" s="11" t="s">
        <v>388</v>
      </c>
      <c r="B10" s="80">
        <v>20204832</v>
      </c>
      <c r="C10" s="80">
        <v>3463442.99</v>
      </c>
      <c r="D10" s="80">
        <f>B10+C10</f>
        <v>23668274.990000002</v>
      </c>
      <c r="E10" s="80">
        <v>20272362.16</v>
      </c>
      <c r="F10" s="147">
        <v>20272362.16</v>
      </c>
      <c r="G10" s="80">
        <f>D10-E10</f>
        <v>3395912.8300000019</v>
      </c>
    </row>
    <row r="11" spans="1:7" x14ac:dyDescent="0.25">
      <c r="A11" s="11" t="s">
        <v>389</v>
      </c>
      <c r="B11" s="80"/>
      <c r="C11" s="80"/>
      <c r="D11" s="80"/>
      <c r="E11" s="80"/>
      <c r="F11" s="80"/>
      <c r="G11" s="80"/>
    </row>
    <row r="12" spans="1:7" x14ac:dyDescent="0.25">
      <c r="A12" s="11" t="s">
        <v>390</v>
      </c>
      <c r="B12" s="80"/>
      <c r="C12" s="80"/>
      <c r="D12" s="80"/>
      <c r="E12" s="80"/>
      <c r="F12" s="80"/>
      <c r="G12" s="80"/>
    </row>
    <row r="13" spans="1:7" x14ac:dyDescent="0.25">
      <c r="A13" s="11" t="s">
        <v>391</v>
      </c>
      <c r="B13" s="80"/>
      <c r="C13" s="80"/>
      <c r="D13" s="80"/>
      <c r="E13" s="80"/>
      <c r="F13" s="80"/>
      <c r="G13" s="80"/>
    </row>
    <row r="14" spans="1:7" x14ac:dyDescent="0.25">
      <c r="A14" s="11" t="s">
        <v>392</v>
      </c>
      <c r="B14" s="80"/>
      <c r="C14" s="80"/>
      <c r="D14" s="80"/>
      <c r="E14" s="80"/>
      <c r="F14" s="80"/>
      <c r="G14" s="80"/>
    </row>
    <row r="15" spans="1:7" x14ac:dyDescent="0.25">
      <c r="A15" s="11" t="s">
        <v>393</v>
      </c>
      <c r="B15" s="80"/>
      <c r="C15" s="80"/>
      <c r="D15" s="80"/>
      <c r="E15" s="80"/>
      <c r="F15" s="80"/>
      <c r="G15" s="80"/>
    </row>
    <row r="16" spans="1:7" x14ac:dyDescent="0.25">
      <c r="A16" s="11" t="s">
        <v>394</v>
      </c>
      <c r="B16" s="80"/>
      <c r="C16" s="80"/>
      <c r="D16" s="80"/>
      <c r="E16" s="80"/>
      <c r="F16" s="80"/>
      <c r="G16" s="80"/>
    </row>
    <row r="17" spans="1:7" x14ac:dyDescent="0.25">
      <c r="A17" s="11" t="s">
        <v>395</v>
      </c>
      <c r="B17" s="80"/>
      <c r="C17" s="80"/>
      <c r="D17" s="80"/>
      <c r="E17" s="80"/>
      <c r="F17" s="80"/>
      <c r="G17" s="80"/>
    </row>
    <row r="18" spans="1:7" x14ac:dyDescent="0.25">
      <c r="A18" s="11"/>
      <c r="B18" s="80"/>
      <c r="C18" s="80"/>
      <c r="D18" s="80"/>
      <c r="E18" s="80"/>
      <c r="F18" s="80"/>
      <c r="G18" s="80"/>
    </row>
    <row r="19" spans="1:7" x14ac:dyDescent="0.25">
      <c r="A19" s="97" t="s">
        <v>396</v>
      </c>
      <c r="B19" s="286">
        <f>B21+B22+B23+B24+B25+B26+B27+B28</f>
        <v>0</v>
      </c>
      <c r="C19" s="286">
        <f t="shared" ref="C19:D19" si="2">C21+C22+C23+C24+C25+C26+C27+C28</f>
        <v>0</v>
      </c>
      <c r="D19" s="286">
        <f t="shared" si="2"/>
        <v>0</v>
      </c>
      <c r="E19" s="286">
        <f t="shared" ref="E19:F19" si="3">E21+E22+E23+E24+E25+E26+E27+E28</f>
        <v>0</v>
      </c>
      <c r="F19" s="286">
        <f t="shared" si="3"/>
        <v>0</v>
      </c>
      <c r="G19" s="286">
        <f>D19-E19</f>
        <v>0</v>
      </c>
    </row>
    <row r="20" spans="1:7" x14ac:dyDescent="0.25">
      <c r="A20" s="30" t="s">
        <v>397</v>
      </c>
      <c r="B20" s="286"/>
      <c r="C20" s="286"/>
      <c r="D20" s="286"/>
      <c r="E20" s="286"/>
      <c r="F20" s="286"/>
      <c r="G20" s="286"/>
    </row>
    <row r="21" spans="1:7" x14ac:dyDescent="0.25">
      <c r="A21" s="11" t="s">
        <v>388</v>
      </c>
      <c r="B21" s="80"/>
      <c r="C21" s="80">
        <v>0</v>
      </c>
      <c r="D21" s="80">
        <f>B21+C21</f>
        <v>0</v>
      </c>
      <c r="E21" s="80">
        <v>0</v>
      </c>
      <c r="F21" s="80">
        <v>0</v>
      </c>
      <c r="G21" s="80">
        <f>D21-E21</f>
        <v>0</v>
      </c>
    </row>
    <row r="22" spans="1:7" x14ac:dyDescent="0.25">
      <c r="A22" s="11" t="s">
        <v>389</v>
      </c>
      <c r="B22" s="80"/>
      <c r="C22" s="80"/>
      <c r="D22" s="80"/>
      <c r="E22" s="80"/>
      <c r="F22" s="80"/>
      <c r="G22" s="80"/>
    </row>
    <row r="23" spans="1:7" x14ac:dyDescent="0.25">
      <c r="A23" s="11" t="s">
        <v>390</v>
      </c>
      <c r="B23" s="80"/>
      <c r="C23" s="80"/>
      <c r="D23" s="80"/>
      <c r="E23" s="80"/>
      <c r="F23" s="80"/>
      <c r="G23" s="80"/>
    </row>
    <row r="24" spans="1:7" x14ac:dyDescent="0.25">
      <c r="A24" s="11" t="s">
        <v>391</v>
      </c>
      <c r="B24" s="80"/>
      <c r="C24" s="80"/>
      <c r="D24" s="80"/>
      <c r="E24" s="80"/>
      <c r="F24" s="80"/>
      <c r="G24" s="80"/>
    </row>
    <row r="25" spans="1:7" x14ac:dyDescent="0.25">
      <c r="A25" s="11" t="s">
        <v>392</v>
      </c>
      <c r="B25" s="80"/>
      <c r="C25" s="80"/>
      <c r="D25" s="80"/>
      <c r="E25" s="80"/>
      <c r="F25" s="80"/>
      <c r="G25" s="80"/>
    </row>
    <row r="26" spans="1:7" x14ac:dyDescent="0.25">
      <c r="A26" s="11" t="s">
        <v>393</v>
      </c>
      <c r="B26" s="80"/>
      <c r="C26" s="80"/>
      <c r="D26" s="80"/>
      <c r="E26" s="80"/>
      <c r="F26" s="80"/>
      <c r="G26" s="80"/>
    </row>
    <row r="27" spans="1:7" x14ac:dyDescent="0.25">
      <c r="A27" s="11" t="s">
        <v>394</v>
      </c>
      <c r="B27" s="80"/>
      <c r="C27" s="80"/>
      <c r="D27" s="80"/>
      <c r="E27" s="80"/>
      <c r="F27" s="80"/>
      <c r="G27" s="80"/>
    </row>
    <row r="28" spans="1:7" x14ac:dyDescent="0.25">
      <c r="A28" s="11" t="s">
        <v>395</v>
      </c>
      <c r="B28" s="80"/>
      <c r="C28" s="80"/>
      <c r="D28" s="80"/>
      <c r="E28" s="80"/>
      <c r="F28" s="80"/>
      <c r="G28" s="80"/>
    </row>
    <row r="29" spans="1:7" x14ac:dyDescent="0.25">
      <c r="A29" s="10"/>
      <c r="B29" s="80"/>
      <c r="C29" s="80"/>
      <c r="D29" s="80"/>
      <c r="E29" s="80"/>
      <c r="F29" s="80"/>
      <c r="G29" s="80"/>
    </row>
    <row r="30" spans="1:7" x14ac:dyDescent="0.25">
      <c r="A30" s="6" t="s">
        <v>384</v>
      </c>
      <c r="B30" s="80">
        <f>B8+B19</f>
        <v>20204832</v>
      </c>
      <c r="C30" s="80">
        <f t="shared" ref="C30:F30" si="4">C8+C19</f>
        <v>3463442.99</v>
      </c>
      <c r="D30" s="147">
        <f t="shared" si="4"/>
        <v>23668274.990000002</v>
      </c>
      <c r="E30" s="147">
        <f t="shared" si="4"/>
        <v>20272362.16</v>
      </c>
      <c r="F30" s="147">
        <f t="shared" si="4"/>
        <v>20272362.16</v>
      </c>
      <c r="G30" s="147">
        <f>D30-E30</f>
        <v>3395912.8300000019</v>
      </c>
    </row>
    <row r="31" spans="1:7" ht="15.75" thickBot="1" x14ac:dyDescent="0.3">
      <c r="A31" s="20"/>
      <c r="B31" s="81"/>
      <c r="C31" s="81"/>
      <c r="D31" s="81"/>
      <c r="E31" s="81"/>
      <c r="F31" s="81"/>
      <c r="G31" s="81"/>
    </row>
    <row r="32" spans="1:7" x14ac:dyDescent="0.25">
      <c r="A32" s="22"/>
      <c r="B32" s="156"/>
      <c r="C32" s="156"/>
      <c r="D32" s="156"/>
      <c r="E32" s="156"/>
      <c r="F32" s="156"/>
      <c r="G32" s="156"/>
    </row>
    <row r="33" spans="1:7" x14ac:dyDescent="0.25">
      <c r="A33" s="22"/>
      <c r="B33" s="156"/>
      <c r="C33" s="156"/>
      <c r="D33" s="156"/>
      <c r="E33" s="156"/>
      <c r="F33" s="156"/>
      <c r="G33" s="156"/>
    </row>
    <row r="34" spans="1:7" x14ac:dyDescent="0.25">
      <c r="A34" t="s">
        <v>564</v>
      </c>
      <c r="D34" s="155"/>
      <c r="E34" s="155"/>
      <c r="F34" s="155"/>
    </row>
    <row r="35" spans="1:7" x14ac:dyDescent="0.25">
      <c r="A35" t="s">
        <v>565</v>
      </c>
      <c r="D35" s="284" t="s">
        <v>578</v>
      </c>
      <c r="E35" s="284"/>
      <c r="F35" s="284"/>
    </row>
    <row r="36" spans="1:7" x14ac:dyDescent="0.25">
      <c r="A36" t="s">
        <v>566</v>
      </c>
      <c r="D36" s="273" t="s">
        <v>563</v>
      </c>
      <c r="E36" s="273"/>
      <c r="F36" s="273"/>
    </row>
  </sheetData>
  <mergeCells count="22"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31" workbookViewId="0">
      <selection activeCell="F12" sqref="F12"/>
    </sheetView>
  </sheetViews>
  <sheetFormatPr baseColWidth="10" defaultRowHeight="15" x14ac:dyDescent="0.25"/>
  <cols>
    <col min="1" max="1" width="61.28515625" customWidth="1"/>
    <col min="2" max="2" width="11.42578125" hidden="1" customWidth="1"/>
    <col min="4" max="4" width="15" customWidth="1"/>
    <col min="5" max="5" width="12.5703125" customWidth="1"/>
    <col min="6" max="6" width="12.28515625" customWidth="1"/>
    <col min="7" max="7" width="11.85546875" customWidth="1"/>
    <col min="8" max="8" width="12.7109375" customWidth="1"/>
  </cols>
  <sheetData>
    <row r="1" spans="1:8" x14ac:dyDescent="0.25">
      <c r="A1" s="201" t="s">
        <v>562</v>
      </c>
      <c r="B1" s="202"/>
      <c r="C1" s="202"/>
      <c r="D1" s="202"/>
      <c r="E1" s="202"/>
      <c r="F1" s="202"/>
      <c r="G1" s="202"/>
      <c r="H1" s="280"/>
    </row>
    <row r="2" spans="1:8" x14ac:dyDescent="0.25">
      <c r="A2" s="237" t="s">
        <v>303</v>
      </c>
      <c r="B2" s="238"/>
      <c r="C2" s="238"/>
      <c r="D2" s="238"/>
      <c r="E2" s="238"/>
      <c r="F2" s="238"/>
      <c r="G2" s="238"/>
      <c r="H2" s="281"/>
    </row>
    <row r="3" spans="1:8" x14ac:dyDescent="0.25">
      <c r="A3" s="237" t="s">
        <v>398</v>
      </c>
      <c r="B3" s="238"/>
      <c r="C3" s="238"/>
      <c r="D3" s="238"/>
      <c r="E3" s="238"/>
      <c r="F3" s="238"/>
      <c r="G3" s="238"/>
      <c r="H3" s="281"/>
    </row>
    <row r="4" spans="1:8" x14ac:dyDescent="0.25">
      <c r="A4" s="237" t="s">
        <v>590</v>
      </c>
      <c r="B4" s="238"/>
      <c r="C4" s="238"/>
      <c r="D4" s="238"/>
      <c r="E4" s="238"/>
      <c r="F4" s="238"/>
      <c r="G4" s="238"/>
      <c r="H4" s="281"/>
    </row>
    <row r="5" spans="1:8" ht="15.75" thickBot="1" x14ac:dyDescent="0.3">
      <c r="A5" s="240" t="s">
        <v>1</v>
      </c>
      <c r="B5" s="241"/>
      <c r="C5" s="241"/>
      <c r="D5" s="241"/>
      <c r="E5" s="241"/>
      <c r="F5" s="241"/>
      <c r="G5" s="241"/>
      <c r="H5" s="282"/>
    </row>
    <row r="6" spans="1:8" ht="15.75" thickBot="1" x14ac:dyDescent="0.3">
      <c r="A6" s="201" t="s">
        <v>5</v>
      </c>
      <c r="B6" s="203"/>
      <c r="C6" s="217" t="s">
        <v>305</v>
      </c>
      <c r="D6" s="218"/>
      <c r="E6" s="218"/>
      <c r="F6" s="218"/>
      <c r="G6" s="219"/>
      <c r="H6" s="222" t="s">
        <v>306</v>
      </c>
    </row>
    <row r="7" spans="1:8" ht="30.75" thickBot="1" x14ac:dyDescent="0.3">
      <c r="A7" s="240"/>
      <c r="B7" s="241"/>
      <c r="C7" s="82" t="s">
        <v>190</v>
      </c>
      <c r="D7" s="24" t="s">
        <v>307</v>
      </c>
      <c r="E7" s="24" t="s">
        <v>308</v>
      </c>
      <c r="F7" s="24" t="s">
        <v>191</v>
      </c>
      <c r="G7" s="24" t="s">
        <v>208</v>
      </c>
      <c r="H7" s="223"/>
    </row>
    <row r="8" spans="1:8" x14ac:dyDescent="0.25">
      <c r="A8" s="226"/>
      <c r="B8" s="226"/>
      <c r="C8" s="133"/>
      <c r="D8" s="80"/>
      <c r="E8" s="80"/>
      <c r="F8" s="80"/>
      <c r="G8" s="80"/>
      <c r="H8" s="80"/>
    </row>
    <row r="9" spans="1:8" ht="16.5" customHeight="1" x14ac:dyDescent="0.25">
      <c r="A9" s="288" t="s">
        <v>399</v>
      </c>
      <c r="B9" s="288"/>
      <c r="C9" s="132">
        <f>C10+C20+C29+C40</f>
        <v>20204832</v>
      </c>
      <c r="D9" s="191">
        <f>D10+D20+D29+D40</f>
        <v>3463442.99</v>
      </c>
      <c r="E9" s="188">
        <f>E10+E20+E29+E40</f>
        <v>23668274.990000002</v>
      </c>
      <c r="F9" s="188">
        <f t="shared" ref="F9:G9" si="0">F10+F20+F29+F40</f>
        <v>20272362.16</v>
      </c>
      <c r="G9" s="188">
        <f t="shared" si="0"/>
        <v>20272362.16</v>
      </c>
      <c r="H9" s="182">
        <f>E9-F9</f>
        <v>3395912.8300000019</v>
      </c>
    </row>
    <row r="10" spans="1:8" x14ac:dyDescent="0.25">
      <c r="A10" s="276" t="s">
        <v>400</v>
      </c>
      <c r="B10" s="276"/>
      <c r="C10" s="131"/>
      <c r="D10" s="55"/>
      <c r="E10" s="55"/>
      <c r="F10" s="55"/>
      <c r="G10" s="55"/>
      <c r="H10" s="55"/>
    </row>
    <row r="11" spans="1:8" x14ac:dyDescent="0.25">
      <c r="A11" s="60" t="s">
        <v>401</v>
      </c>
      <c r="B11" s="26"/>
      <c r="C11" s="131"/>
      <c r="D11" s="55"/>
      <c r="E11" s="55"/>
      <c r="F11" s="55"/>
      <c r="G11" s="55"/>
      <c r="H11" s="55"/>
    </row>
    <row r="12" spans="1:8" x14ac:dyDescent="0.25">
      <c r="A12" s="60" t="s">
        <v>402</v>
      </c>
      <c r="B12" s="26"/>
      <c r="C12" s="131"/>
      <c r="D12" s="55"/>
      <c r="E12" s="55"/>
      <c r="F12" s="55"/>
      <c r="G12" s="55"/>
      <c r="H12" s="55"/>
    </row>
    <row r="13" spans="1:8" x14ac:dyDescent="0.25">
      <c r="A13" s="60" t="s">
        <v>403</v>
      </c>
      <c r="B13" s="26"/>
      <c r="C13" s="131"/>
      <c r="D13" s="55"/>
      <c r="E13" s="55"/>
      <c r="F13" s="55"/>
      <c r="G13" s="55"/>
      <c r="H13" s="55"/>
    </row>
    <row r="14" spans="1:8" x14ac:dyDescent="0.25">
      <c r="A14" s="60" t="s">
        <v>404</v>
      </c>
      <c r="B14" s="26"/>
      <c r="C14" s="131"/>
      <c r="D14" s="55"/>
      <c r="E14" s="55"/>
      <c r="F14" s="55"/>
      <c r="G14" s="55"/>
      <c r="H14" s="55"/>
    </row>
    <row r="15" spans="1:8" x14ac:dyDescent="0.25">
      <c r="A15" s="60" t="s">
        <v>405</v>
      </c>
      <c r="B15" s="26"/>
      <c r="C15" s="131"/>
      <c r="D15" s="55"/>
      <c r="E15" s="55"/>
      <c r="F15" s="55"/>
      <c r="G15" s="55"/>
      <c r="H15" s="55"/>
    </row>
    <row r="16" spans="1:8" x14ac:dyDescent="0.25">
      <c r="A16" s="60" t="s">
        <v>406</v>
      </c>
      <c r="B16" s="26"/>
      <c r="C16" s="131"/>
      <c r="D16" s="55"/>
      <c r="E16" s="55"/>
      <c r="F16" s="55"/>
      <c r="G16" s="55"/>
      <c r="H16" s="55"/>
    </row>
    <row r="17" spans="1:8" x14ac:dyDescent="0.25">
      <c r="A17" s="60" t="s">
        <v>407</v>
      </c>
      <c r="B17" s="26"/>
      <c r="C17" s="131"/>
      <c r="D17" s="55"/>
      <c r="E17" s="55"/>
      <c r="F17" s="55"/>
      <c r="G17" s="55"/>
      <c r="H17" s="55"/>
    </row>
    <row r="18" spans="1:8" x14ac:dyDescent="0.25">
      <c r="A18" s="60" t="s">
        <v>408</v>
      </c>
      <c r="B18" s="26"/>
      <c r="C18" s="131"/>
      <c r="D18" s="55"/>
      <c r="E18" s="55"/>
      <c r="F18" s="55"/>
      <c r="G18" s="55"/>
      <c r="H18" s="55"/>
    </row>
    <row r="19" spans="1:8" x14ac:dyDescent="0.25">
      <c r="A19" s="60"/>
      <c r="B19" s="60"/>
      <c r="C19" s="131"/>
      <c r="D19" s="55"/>
      <c r="E19" s="55"/>
      <c r="F19" s="55"/>
      <c r="G19" s="55"/>
      <c r="H19" s="55"/>
    </row>
    <row r="20" spans="1:8" x14ac:dyDescent="0.25">
      <c r="A20" s="276" t="s">
        <v>409</v>
      </c>
      <c r="B20" s="276"/>
      <c r="C20" s="131"/>
      <c r="D20" s="55"/>
      <c r="E20" s="55"/>
      <c r="F20" s="55"/>
      <c r="G20" s="55"/>
      <c r="H20" s="55"/>
    </row>
    <row r="21" spans="1:8" x14ac:dyDescent="0.25">
      <c r="A21" s="60" t="s">
        <v>410</v>
      </c>
      <c r="B21" s="26"/>
      <c r="C21" s="131"/>
      <c r="D21" s="55"/>
      <c r="E21" s="55"/>
      <c r="F21" s="55"/>
      <c r="G21" s="55"/>
      <c r="H21" s="55"/>
    </row>
    <row r="22" spans="1:8" x14ac:dyDescent="0.25">
      <c r="A22" s="60" t="s">
        <v>411</v>
      </c>
      <c r="B22" s="26"/>
      <c r="C22" s="131"/>
      <c r="D22" s="55"/>
      <c r="E22" s="55"/>
      <c r="F22" s="55"/>
      <c r="G22" s="55"/>
      <c r="H22" s="55"/>
    </row>
    <row r="23" spans="1:8" x14ac:dyDescent="0.25">
      <c r="A23" s="60" t="s">
        <v>412</v>
      </c>
      <c r="B23" s="26"/>
      <c r="C23" s="131"/>
      <c r="D23" s="55"/>
      <c r="E23" s="55"/>
      <c r="F23" s="55"/>
      <c r="G23" s="55"/>
      <c r="H23" s="55"/>
    </row>
    <row r="24" spans="1:8" x14ac:dyDescent="0.25">
      <c r="A24" s="60" t="s">
        <v>413</v>
      </c>
      <c r="B24" s="26"/>
      <c r="C24" s="131"/>
      <c r="D24" s="55"/>
      <c r="E24" s="55"/>
      <c r="F24" s="55"/>
      <c r="G24" s="55"/>
      <c r="H24" s="55"/>
    </row>
    <row r="25" spans="1:8" x14ac:dyDescent="0.25">
      <c r="A25" s="60" t="s">
        <v>414</v>
      </c>
      <c r="B25" s="26"/>
      <c r="C25" s="131"/>
      <c r="D25" s="55"/>
      <c r="E25" s="55"/>
      <c r="F25" s="55"/>
      <c r="G25" s="55"/>
      <c r="H25" s="55"/>
    </row>
    <row r="26" spans="1:8" x14ac:dyDescent="0.25">
      <c r="A26" s="60" t="s">
        <v>415</v>
      </c>
      <c r="B26" s="26"/>
      <c r="C26" s="131"/>
      <c r="D26" s="55"/>
      <c r="E26" s="55"/>
      <c r="F26" s="55"/>
      <c r="G26" s="55"/>
      <c r="H26" s="55"/>
    </row>
    <row r="27" spans="1:8" x14ac:dyDescent="0.25">
      <c r="A27" s="60" t="s">
        <v>416</v>
      </c>
      <c r="B27" s="26"/>
      <c r="C27" s="131"/>
      <c r="D27" s="55"/>
      <c r="E27" s="55"/>
      <c r="F27" s="55"/>
      <c r="G27" s="55"/>
      <c r="H27" s="55"/>
    </row>
    <row r="28" spans="1:8" ht="15.75" thickBot="1" x14ac:dyDescent="0.3">
      <c r="A28" s="77"/>
      <c r="B28" s="77"/>
      <c r="C28" s="148"/>
      <c r="D28" s="58"/>
      <c r="E28" s="58"/>
      <c r="F28" s="58"/>
      <c r="G28" s="58"/>
      <c r="H28" s="58"/>
    </row>
    <row r="29" spans="1:8" x14ac:dyDescent="0.25">
      <c r="A29" s="276" t="s">
        <v>417</v>
      </c>
      <c r="B29" s="276"/>
      <c r="C29" s="149">
        <f>C30+C31</f>
        <v>20204832</v>
      </c>
      <c r="D29" s="149">
        <f>D30+D31</f>
        <v>3463442.99</v>
      </c>
      <c r="E29" s="150">
        <f>E30+E31</f>
        <v>23668274.990000002</v>
      </c>
      <c r="F29" s="150">
        <f t="shared" ref="F29:H29" si="1">F30+F31</f>
        <v>20272362.16</v>
      </c>
      <c r="G29" s="150">
        <f t="shared" si="1"/>
        <v>20272362.16</v>
      </c>
      <c r="H29" s="149">
        <f t="shared" si="1"/>
        <v>3395912.8300000019</v>
      </c>
    </row>
    <row r="30" spans="1:8" x14ac:dyDescent="0.25">
      <c r="A30" s="60" t="s">
        <v>418</v>
      </c>
      <c r="C30" s="131">
        <v>20204832</v>
      </c>
      <c r="D30" s="55">
        <v>3463442.99</v>
      </c>
      <c r="E30" s="136">
        <f>C30+D30</f>
        <v>23668274.990000002</v>
      </c>
      <c r="F30" s="136">
        <v>20272362.16</v>
      </c>
      <c r="G30" s="136">
        <v>20272362.16</v>
      </c>
      <c r="H30" s="136">
        <f>E30-F30</f>
        <v>3395912.8300000019</v>
      </c>
    </row>
    <row r="31" spans="1:8" x14ac:dyDescent="0.25">
      <c r="A31" s="60" t="s">
        <v>419</v>
      </c>
      <c r="C31" s="131"/>
      <c r="D31" s="55"/>
      <c r="E31" s="55"/>
      <c r="F31" s="55"/>
      <c r="G31" s="55"/>
      <c r="H31" s="55"/>
    </row>
    <row r="32" spans="1:8" x14ac:dyDescent="0.25">
      <c r="A32" s="60" t="s">
        <v>420</v>
      </c>
      <c r="C32" s="131"/>
      <c r="D32" s="55"/>
      <c r="E32" s="55"/>
      <c r="F32" s="55"/>
      <c r="G32" s="55"/>
      <c r="H32" s="55"/>
    </row>
    <row r="33" spans="1:8" x14ac:dyDescent="0.25">
      <c r="A33" s="60" t="s">
        <v>421</v>
      </c>
      <c r="C33" s="131"/>
      <c r="D33" s="55"/>
      <c r="E33" s="55"/>
      <c r="F33" s="55"/>
      <c r="G33" s="55"/>
      <c r="H33" s="55"/>
    </row>
    <row r="34" spans="1:8" x14ac:dyDescent="0.25">
      <c r="A34" s="60" t="s">
        <v>422</v>
      </c>
      <c r="C34" s="131"/>
      <c r="D34" s="55"/>
      <c r="E34" s="55"/>
      <c r="F34" s="55"/>
      <c r="G34" s="55"/>
      <c r="H34" s="55"/>
    </row>
    <row r="35" spans="1:8" x14ac:dyDescent="0.25">
      <c r="A35" s="60" t="s">
        <v>423</v>
      </c>
      <c r="C35" s="131"/>
      <c r="D35" s="55"/>
      <c r="E35" s="55"/>
      <c r="F35" s="55"/>
      <c r="G35" s="55"/>
      <c r="H35" s="55"/>
    </row>
    <row r="36" spans="1:8" x14ac:dyDescent="0.25">
      <c r="A36" s="60" t="s">
        <v>424</v>
      </c>
      <c r="C36" s="131"/>
      <c r="D36" s="55"/>
      <c r="E36" s="55"/>
      <c r="F36" s="55"/>
      <c r="G36" s="55"/>
      <c r="H36" s="55"/>
    </row>
    <row r="37" spans="1:8" x14ac:dyDescent="0.25">
      <c r="A37" s="60" t="s">
        <v>425</v>
      </c>
      <c r="C37" s="131"/>
      <c r="D37" s="55"/>
      <c r="E37" s="55"/>
      <c r="F37" s="55"/>
      <c r="G37" s="55"/>
      <c r="H37" s="55"/>
    </row>
    <row r="38" spans="1:8" x14ac:dyDescent="0.25">
      <c r="A38" s="60" t="s">
        <v>426</v>
      </c>
      <c r="C38" s="131"/>
      <c r="D38" s="55"/>
      <c r="E38" s="55"/>
      <c r="F38" s="55"/>
      <c r="G38" s="55"/>
      <c r="H38" s="55"/>
    </row>
    <row r="39" spans="1:8" x14ac:dyDescent="0.25">
      <c r="A39" s="60"/>
      <c r="B39" s="60"/>
      <c r="C39" s="131"/>
      <c r="D39" s="55"/>
      <c r="E39" s="55"/>
      <c r="F39" s="55"/>
      <c r="G39" s="55"/>
      <c r="H39" s="55"/>
    </row>
    <row r="40" spans="1:8" x14ac:dyDescent="0.25">
      <c r="A40" s="276" t="s">
        <v>427</v>
      </c>
      <c r="B40" s="276"/>
      <c r="C40" s="131"/>
      <c r="D40" s="55"/>
      <c r="E40" s="55"/>
      <c r="F40" s="55"/>
      <c r="G40" s="55"/>
      <c r="H40" s="55"/>
    </row>
    <row r="41" spans="1:8" ht="30" x14ac:dyDescent="0.25">
      <c r="A41" s="21" t="s">
        <v>428</v>
      </c>
      <c r="B41" s="26"/>
      <c r="C41" s="131"/>
      <c r="D41" s="55"/>
      <c r="E41" s="55"/>
      <c r="F41" s="55"/>
      <c r="G41" s="55"/>
      <c r="H41" s="55"/>
    </row>
    <row r="42" spans="1:8" ht="30" x14ac:dyDescent="0.25">
      <c r="A42" s="21" t="s">
        <v>429</v>
      </c>
      <c r="B42" s="26"/>
      <c r="C42" s="131"/>
      <c r="D42" s="55"/>
      <c r="E42" s="55"/>
      <c r="F42" s="55"/>
      <c r="G42" s="55"/>
      <c r="H42" s="55"/>
    </row>
    <row r="43" spans="1:8" x14ac:dyDescent="0.25">
      <c r="A43" s="60" t="s">
        <v>430</v>
      </c>
      <c r="B43" s="26"/>
      <c r="C43" s="131"/>
      <c r="D43" s="55"/>
      <c r="E43" s="55"/>
      <c r="F43" s="55"/>
      <c r="G43" s="55"/>
      <c r="H43" s="55"/>
    </row>
    <row r="44" spans="1:8" x14ac:dyDescent="0.25">
      <c r="A44" s="60" t="s">
        <v>431</v>
      </c>
      <c r="B44" s="26"/>
      <c r="C44" s="131"/>
      <c r="D44" s="55"/>
      <c r="E44" s="55"/>
      <c r="F44" s="55"/>
      <c r="G44" s="55"/>
      <c r="H44" s="55"/>
    </row>
    <row r="45" spans="1:8" x14ac:dyDescent="0.25">
      <c r="A45" s="60"/>
      <c r="B45" s="60"/>
      <c r="C45" s="131"/>
      <c r="D45" s="55"/>
      <c r="E45" s="55"/>
      <c r="F45" s="55"/>
      <c r="G45" s="55"/>
      <c r="H45" s="55"/>
    </row>
    <row r="46" spans="1:8" x14ac:dyDescent="0.25">
      <c r="A46" s="266" t="s">
        <v>432</v>
      </c>
      <c r="B46" s="266"/>
      <c r="C46" s="131">
        <f>C47+C57+C66</f>
        <v>0</v>
      </c>
      <c r="D46" s="131">
        <f t="shared" ref="D46:H46" si="2">D47+D57+D66</f>
        <v>0</v>
      </c>
      <c r="E46" s="131">
        <f t="shared" si="2"/>
        <v>0</v>
      </c>
      <c r="F46" s="131">
        <f t="shared" si="2"/>
        <v>0</v>
      </c>
      <c r="G46" s="131">
        <f t="shared" si="2"/>
        <v>0</v>
      </c>
      <c r="H46" s="131">
        <f t="shared" si="2"/>
        <v>0</v>
      </c>
    </row>
    <row r="47" spans="1:8" x14ac:dyDescent="0.25">
      <c r="A47" s="276" t="s">
        <v>400</v>
      </c>
      <c r="B47" s="276"/>
      <c r="C47" s="131"/>
      <c r="D47" s="55"/>
      <c r="E47" s="55"/>
      <c r="F47" s="55"/>
      <c r="G47" s="55"/>
      <c r="H47" s="55"/>
    </row>
    <row r="48" spans="1:8" x14ac:dyDescent="0.25">
      <c r="A48" s="60" t="s">
        <v>401</v>
      </c>
      <c r="B48" s="26"/>
      <c r="C48" s="131"/>
      <c r="D48" s="55"/>
      <c r="E48" s="55"/>
      <c r="F48" s="55"/>
      <c r="G48" s="55"/>
      <c r="H48" s="55"/>
    </row>
    <row r="49" spans="1:8" x14ac:dyDescent="0.25">
      <c r="A49" s="60" t="s">
        <v>402</v>
      </c>
      <c r="B49" s="26"/>
      <c r="C49" s="131"/>
      <c r="D49" s="55"/>
      <c r="E49" s="55"/>
      <c r="F49" s="55"/>
      <c r="G49" s="55"/>
      <c r="H49" s="55"/>
    </row>
    <row r="50" spans="1:8" x14ac:dyDescent="0.25">
      <c r="A50" s="60" t="s">
        <v>403</v>
      </c>
      <c r="B50" s="26"/>
      <c r="C50" s="131"/>
      <c r="D50" s="55"/>
      <c r="E50" s="55"/>
      <c r="F50" s="55"/>
      <c r="G50" s="55"/>
      <c r="H50" s="55"/>
    </row>
    <row r="51" spans="1:8" x14ac:dyDescent="0.25">
      <c r="A51" s="60" t="s">
        <v>404</v>
      </c>
      <c r="B51" s="26"/>
      <c r="C51" s="131"/>
      <c r="D51" s="55"/>
      <c r="E51" s="55"/>
      <c r="F51" s="55"/>
      <c r="G51" s="55"/>
      <c r="H51" s="55"/>
    </row>
    <row r="52" spans="1:8" x14ac:dyDescent="0.25">
      <c r="A52" s="60" t="s">
        <v>405</v>
      </c>
      <c r="B52" s="26"/>
      <c r="C52" s="131"/>
      <c r="D52" s="55"/>
      <c r="E52" s="55"/>
      <c r="F52" s="55"/>
      <c r="G52" s="55"/>
      <c r="H52" s="55"/>
    </row>
    <row r="53" spans="1:8" x14ac:dyDescent="0.25">
      <c r="A53" s="60" t="s">
        <v>406</v>
      </c>
      <c r="B53" s="26"/>
      <c r="C53" s="131"/>
      <c r="D53" s="55"/>
      <c r="E53" s="55"/>
      <c r="F53" s="55"/>
      <c r="G53" s="55"/>
      <c r="H53" s="55"/>
    </row>
    <row r="54" spans="1:8" x14ac:dyDescent="0.25">
      <c r="A54" s="60" t="s">
        <v>407</v>
      </c>
      <c r="B54" s="26"/>
      <c r="C54" s="131"/>
      <c r="D54" s="55"/>
      <c r="E54" s="55"/>
      <c r="F54" s="55"/>
      <c r="G54" s="55"/>
      <c r="H54" s="55"/>
    </row>
    <row r="55" spans="1:8" x14ac:dyDescent="0.25">
      <c r="A55" s="60" t="s">
        <v>408</v>
      </c>
      <c r="B55" s="26"/>
      <c r="C55" s="131"/>
      <c r="D55" s="55"/>
      <c r="E55" s="55"/>
      <c r="F55" s="55"/>
      <c r="G55" s="55"/>
      <c r="H55" s="55"/>
    </row>
    <row r="56" spans="1:8" x14ac:dyDescent="0.25">
      <c r="A56" s="60"/>
      <c r="B56" s="60"/>
      <c r="C56" s="131"/>
      <c r="D56" s="55"/>
      <c r="E56" s="55"/>
      <c r="F56" s="55"/>
      <c r="G56" s="55"/>
      <c r="H56" s="55"/>
    </row>
    <row r="57" spans="1:8" x14ac:dyDescent="0.25">
      <c r="A57" s="276" t="s">
        <v>409</v>
      </c>
      <c r="B57" s="276"/>
      <c r="C57" s="131"/>
      <c r="D57" s="55"/>
      <c r="E57" s="55"/>
      <c r="F57" s="55"/>
      <c r="G57" s="55"/>
      <c r="H57" s="55"/>
    </row>
    <row r="58" spans="1:8" x14ac:dyDescent="0.25">
      <c r="A58" s="60" t="s">
        <v>410</v>
      </c>
      <c r="B58" s="26"/>
      <c r="C58" s="131"/>
      <c r="D58" s="55"/>
      <c r="E58" s="55"/>
      <c r="F58" s="55"/>
      <c r="G58" s="55"/>
      <c r="H58" s="55"/>
    </row>
    <row r="59" spans="1:8" x14ac:dyDescent="0.25">
      <c r="A59" s="60" t="s">
        <v>411</v>
      </c>
      <c r="B59" s="26"/>
      <c r="C59" s="131"/>
      <c r="D59" s="55"/>
      <c r="E59" s="55"/>
      <c r="F59" s="55"/>
      <c r="G59" s="55"/>
      <c r="H59" s="55"/>
    </row>
    <row r="60" spans="1:8" x14ac:dyDescent="0.25">
      <c r="A60" s="60" t="s">
        <v>412</v>
      </c>
      <c r="B60" s="26"/>
      <c r="C60" s="131"/>
      <c r="D60" s="55"/>
      <c r="E60" s="55"/>
      <c r="F60" s="55"/>
      <c r="G60" s="55"/>
      <c r="H60" s="55"/>
    </row>
    <row r="61" spans="1:8" x14ac:dyDescent="0.25">
      <c r="A61" s="60" t="s">
        <v>413</v>
      </c>
      <c r="B61" s="26"/>
      <c r="C61" s="131"/>
      <c r="D61" s="55"/>
      <c r="E61" s="55"/>
      <c r="F61" s="55"/>
      <c r="G61" s="55"/>
      <c r="H61" s="55"/>
    </row>
    <row r="62" spans="1:8" x14ac:dyDescent="0.25">
      <c r="A62" s="60" t="s">
        <v>414</v>
      </c>
      <c r="B62" s="26"/>
      <c r="C62" s="131"/>
      <c r="D62" s="55"/>
      <c r="E62" s="55"/>
      <c r="F62" s="55"/>
      <c r="G62" s="55"/>
      <c r="H62" s="55"/>
    </row>
    <row r="63" spans="1:8" x14ac:dyDescent="0.25">
      <c r="A63" s="60" t="s">
        <v>415</v>
      </c>
      <c r="B63" s="26"/>
      <c r="C63" s="131"/>
      <c r="D63" s="55"/>
      <c r="E63" s="55"/>
      <c r="F63" s="55"/>
      <c r="G63" s="55"/>
      <c r="H63" s="55"/>
    </row>
    <row r="64" spans="1:8" x14ac:dyDescent="0.25">
      <c r="A64" s="60" t="s">
        <v>416</v>
      </c>
      <c r="B64" s="26"/>
      <c r="C64" s="131"/>
      <c r="D64" s="55"/>
      <c r="E64" s="55"/>
      <c r="F64" s="55"/>
      <c r="G64" s="55"/>
      <c r="H64" s="55"/>
    </row>
    <row r="65" spans="1:8" x14ac:dyDescent="0.25">
      <c r="A65" s="60"/>
      <c r="B65" s="60"/>
      <c r="C65" s="131"/>
      <c r="D65" s="55"/>
      <c r="E65" s="55"/>
      <c r="F65" s="55"/>
      <c r="G65" s="55"/>
      <c r="H65" s="55"/>
    </row>
    <row r="66" spans="1:8" x14ac:dyDescent="0.25">
      <c r="A66" s="69" t="s">
        <v>417</v>
      </c>
      <c r="B66" s="69"/>
      <c r="C66" s="131">
        <f>C67+C68</f>
        <v>0</v>
      </c>
      <c r="D66" s="131">
        <f t="shared" ref="D66:H66" si="3">D67+D68</f>
        <v>0</v>
      </c>
      <c r="E66" s="131">
        <f t="shared" si="3"/>
        <v>0</v>
      </c>
      <c r="F66" s="131">
        <f t="shared" si="3"/>
        <v>0</v>
      </c>
      <c r="G66" s="131">
        <f t="shared" si="3"/>
        <v>0</v>
      </c>
      <c r="H66" s="131">
        <f t="shared" si="3"/>
        <v>0</v>
      </c>
    </row>
    <row r="67" spans="1:8" x14ac:dyDescent="0.25">
      <c r="A67" s="60" t="s">
        <v>418</v>
      </c>
      <c r="B67" s="26"/>
      <c r="C67" s="131">
        <v>0</v>
      </c>
      <c r="D67" s="55">
        <v>0</v>
      </c>
      <c r="E67" s="55">
        <v>0</v>
      </c>
      <c r="F67" s="55">
        <v>0</v>
      </c>
      <c r="G67" s="55">
        <v>0</v>
      </c>
      <c r="H67" s="55">
        <f>E67-F67</f>
        <v>0</v>
      </c>
    </row>
    <row r="68" spans="1:8" x14ac:dyDescent="0.25">
      <c r="A68" s="60" t="s">
        <v>419</v>
      </c>
      <c r="B68" s="26"/>
      <c r="C68" s="131"/>
      <c r="D68" s="55"/>
      <c r="E68" s="55"/>
      <c r="F68" s="55"/>
      <c r="G68" s="55"/>
      <c r="H68" s="55"/>
    </row>
    <row r="69" spans="1:8" x14ac:dyDescent="0.25">
      <c r="A69" s="60" t="s">
        <v>420</v>
      </c>
      <c r="B69" s="26"/>
      <c r="C69" s="131"/>
      <c r="D69" s="55"/>
      <c r="E69" s="55"/>
      <c r="F69" s="55"/>
      <c r="G69" s="55"/>
      <c r="H69" s="55"/>
    </row>
    <row r="70" spans="1:8" x14ac:dyDescent="0.25">
      <c r="A70" s="60" t="s">
        <v>421</v>
      </c>
      <c r="B70" s="26"/>
      <c r="C70" s="131"/>
      <c r="D70" s="55"/>
      <c r="E70" s="55"/>
      <c r="F70" s="55"/>
      <c r="G70" s="55"/>
      <c r="H70" s="55"/>
    </row>
    <row r="71" spans="1:8" x14ac:dyDescent="0.25">
      <c r="A71" s="60" t="s">
        <v>422</v>
      </c>
      <c r="B71" s="26"/>
      <c r="C71" s="131"/>
      <c r="D71" s="55"/>
      <c r="E71" s="55"/>
      <c r="F71" s="55"/>
      <c r="G71" s="55"/>
      <c r="H71" s="55"/>
    </row>
    <row r="72" spans="1:8" x14ac:dyDescent="0.25">
      <c r="A72" s="60" t="s">
        <v>423</v>
      </c>
      <c r="B72" s="26"/>
      <c r="C72" s="131"/>
      <c r="D72" s="55"/>
      <c r="E72" s="55"/>
      <c r="F72" s="55"/>
      <c r="G72" s="55"/>
      <c r="H72" s="55"/>
    </row>
    <row r="73" spans="1:8" x14ac:dyDescent="0.25">
      <c r="A73" s="60" t="s">
        <v>424</v>
      </c>
      <c r="B73" s="26"/>
      <c r="C73" s="131"/>
      <c r="D73" s="55"/>
      <c r="E73" s="55"/>
      <c r="F73" s="55"/>
      <c r="G73" s="55"/>
      <c r="H73" s="55"/>
    </row>
    <row r="74" spans="1:8" x14ac:dyDescent="0.25">
      <c r="A74" s="60" t="s">
        <v>425</v>
      </c>
      <c r="B74" s="26"/>
      <c r="C74" s="131"/>
      <c r="D74" s="55"/>
      <c r="E74" s="55"/>
      <c r="F74" s="55"/>
      <c r="G74" s="55"/>
      <c r="H74" s="55"/>
    </row>
    <row r="75" spans="1:8" x14ac:dyDescent="0.25">
      <c r="A75" s="60" t="s">
        <v>426</v>
      </c>
      <c r="B75" s="26"/>
      <c r="C75" s="131"/>
      <c r="D75" s="55"/>
      <c r="E75" s="55"/>
      <c r="F75" s="55"/>
      <c r="G75" s="55"/>
      <c r="H75" s="55"/>
    </row>
    <row r="76" spans="1:8" x14ac:dyDescent="0.25">
      <c r="A76" s="60"/>
      <c r="B76" s="60"/>
      <c r="C76" s="131"/>
      <c r="D76" s="55"/>
      <c r="E76" s="55"/>
      <c r="F76" s="55"/>
      <c r="G76" s="55"/>
      <c r="H76" s="55"/>
    </row>
    <row r="77" spans="1:8" x14ac:dyDescent="0.25">
      <c r="A77" s="69" t="s">
        <v>427</v>
      </c>
      <c r="B77" s="69"/>
      <c r="C77" s="131"/>
      <c r="D77" s="55"/>
      <c r="E77" s="55"/>
      <c r="F77" s="55"/>
      <c r="G77" s="55"/>
      <c r="H77" s="55"/>
    </row>
    <row r="78" spans="1:8" x14ac:dyDescent="0.25">
      <c r="A78" s="60" t="s">
        <v>428</v>
      </c>
      <c r="C78" s="131"/>
      <c r="D78" s="55"/>
      <c r="E78" s="55"/>
      <c r="F78" s="55"/>
      <c r="G78" s="55"/>
      <c r="H78" s="55"/>
    </row>
    <row r="79" spans="1:8" ht="30" x14ac:dyDescent="0.25">
      <c r="A79" s="21" t="s">
        <v>429</v>
      </c>
      <c r="C79" s="131"/>
      <c r="D79" s="55"/>
      <c r="E79" s="55"/>
      <c r="F79" s="55"/>
      <c r="G79" s="55"/>
      <c r="H79" s="55"/>
    </row>
    <row r="80" spans="1:8" x14ac:dyDescent="0.25">
      <c r="A80" s="60" t="s">
        <v>430</v>
      </c>
      <c r="C80" s="131"/>
      <c r="D80" s="55"/>
      <c r="E80" s="55"/>
      <c r="F80" s="55"/>
      <c r="G80" s="55"/>
      <c r="H80" s="55"/>
    </row>
    <row r="81" spans="1:8" x14ac:dyDescent="0.25">
      <c r="A81" s="60" t="s">
        <v>431</v>
      </c>
      <c r="C81" s="131"/>
      <c r="D81" s="55"/>
      <c r="E81" s="55"/>
      <c r="F81" s="55"/>
      <c r="G81" s="55"/>
      <c r="H81" s="55"/>
    </row>
    <row r="82" spans="1:8" x14ac:dyDescent="0.25">
      <c r="A82" s="60"/>
      <c r="B82" s="60"/>
      <c r="C82" s="131"/>
      <c r="D82" s="55"/>
      <c r="E82" s="55"/>
      <c r="F82" s="55"/>
      <c r="G82" s="55"/>
      <c r="H82" s="55"/>
    </row>
    <row r="83" spans="1:8" x14ac:dyDescent="0.25">
      <c r="A83" s="69" t="s">
        <v>384</v>
      </c>
      <c r="B83" s="69"/>
      <c r="C83" s="131">
        <f>C9+C46</f>
        <v>20204832</v>
      </c>
      <c r="D83" s="131">
        <f t="shared" ref="D83:H83" si="4">D9+D46</f>
        <v>3463442.99</v>
      </c>
      <c r="E83" s="151">
        <f t="shared" si="4"/>
        <v>23668274.990000002</v>
      </c>
      <c r="F83" s="151">
        <f t="shared" si="4"/>
        <v>20272362.16</v>
      </c>
      <c r="G83" s="151">
        <f t="shared" si="4"/>
        <v>20272362.16</v>
      </c>
      <c r="H83" s="131">
        <f t="shared" si="4"/>
        <v>3395912.8300000019</v>
      </c>
    </row>
    <row r="84" spans="1:8" ht="15.75" thickBot="1" x14ac:dyDescent="0.3">
      <c r="A84" s="77"/>
      <c r="B84" s="77"/>
      <c r="C84" s="148"/>
      <c r="D84" s="58"/>
      <c r="E84" s="58"/>
      <c r="F84" s="58"/>
      <c r="G84" s="58"/>
      <c r="H84" s="58"/>
    </row>
    <row r="88" spans="1:8" x14ac:dyDescent="0.25">
      <c r="A88" t="s">
        <v>564</v>
      </c>
    </row>
    <row r="89" spans="1:8" x14ac:dyDescent="0.25">
      <c r="A89" t="s">
        <v>565</v>
      </c>
      <c r="D89" s="284" t="s">
        <v>577</v>
      </c>
      <c r="E89" s="284"/>
      <c r="F89" s="284"/>
    </row>
    <row r="90" spans="1:8" x14ac:dyDescent="0.25">
      <c r="A90" t="s">
        <v>566</v>
      </c>
      <c r="D90" s="273" t="s">
        <v>563</v>
      </c>
      <c r="E90" s="273"/>
      <c r="F90" s="273"/>
    </row>
  </sheetData>
  <mergeCells count="19">
    <mergeCell ref="D89:F89"/>
    <mergeCell ref="D90:F90"/>
    <mergeCell ref="A46:B46"/>
    <mergeCell ref="A47:B47"/>
    <mergeCell ref="A57:B57"/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K16" sqref="K16"/>
    </sheetView>
  </sheetViews>
  <sheetFormatPr baseColWidth="10" defaultRowHeight="15" x14ac:dyDescent="0.25"/>
  <cols>
    <col min="1" max="1" width="41.5703125" customWidth="1"/>
    <col min="3" max="3" width="15.5703125" customWidth="1"/>
    <col min="7" max="7" width="15.42578125" customWidth="1"/>
  </cols>
  <sheetData>
    <row r="1" spans="1:7" x14ac:dyDescent="0.25">
      <c r="A1" s="201" t="s">
        <v>562</v>
      </c>
      <c r="B1" s="202"/>
      <c r="C1" s="202"/>
      <c r="D1" s="202"/>
      <c r="E1" s="202"/>
      <c r="F1" s="202"/>
      <c r="G1" s="280"/>
    </row>
    <row r="2" spans="1:7" x14ac:dyDescent="0.25">
      <c r="A2" s="237" t="s">
        <v>303</v>
      </c>
      <c r="B2" s="238"/>
      <c r="C2" s="238"/>
      <c r="D2" s="238"/>
      <c r="E2" s="238"/>
      <c r="F2" s="238"/>
      <c r="G2" s="281"/>
    </row>
    <row r="3" spans="1:7" x14ac:dyDescent="0.25">
      <c r="A3" s="237" t="s">
        <v>433</v>
      </c>
      <c r="B3" s="238"/>
      <c r="C3" s="238"/>
      <c r="D3" s="238"/>
      <c r="E3" s="238"/>
      <c r="F3" s="238"/>
      <c r="G3" s="281"/>
    </row>
    <row r="4" spans="1:7" x14ac:dyDescent="0.25">
      <c r="A4" s="237" t="s">
        <v>591</v>
      </c>
      <c r="B4" s="238"/>
      <c r="C4" s="238"/>
      <c r="D4" s="238"/>
      <c r="E4" s="238"/>
      <c r="F4" s="238"/>
      <c r="G4" s="281"/>
    </row>
    <row r="5" spans="1:7" ht="15.75" thickBot="1" x14ac:dyDescent="0.3">
      <c r="A5" s="240" t="s">
        <v>1</v>
      </c>
      <c r="B5" s="241"/>
      <c r="C5" s="241"/>
      <c r="D5" s="241"/>
      <c r="E5" s="241"/>
      <c r="F5" s="241"/>
      <c r="G5" s="282"/>
    </row>
    <row r="6" spans="1:7" ht="15.75" thickBot="1" x14ac:dyDescent="0.3">
      <c r="A6" s="231" t="s">
        <v>5</v>
      </c>
      <c r="B6" s="217" t="s">
        <v>305</v>
      </c>
      <c r="C6" s="218"/>
      <c r="D6" s="218"/>
      <c r="E6" s="218"/>
      <c r="F6" s="219"/>
      <c r="G6" s="222" t="s">
        <v>306</v>
      </c>
    </row>
    <row r="7" spans="1:7" ht="30.75" thickBot="1" x14ac:dyDescent="0.3">
      <c r="A7" s="233"/>
      <c r="B7" s="24" t="s">
        <v>190</v>
      </c>
      <c r="C7" s="24" t="s">
        <v>307</v>
      </c>
      <c r="D7" s="24" t="s">
        <v>308</v>
      </c>
      <c r="E7" s="24" t="s">
        <v>434</v>
      </c>
      <c r="F7" s="24" t="s">
        <v>208</v>
      </c>
      <c r="G7" s="223"/>
    </row>
    <row r="8" spans="1:7" x14ac:dyDescent="0.25">
      <c r="A8" s="193" t="s">
        <v>435</v>
      </c>
      <c r="B8" s="84">
        <f t="shared" ref="B8:G8" si="0">B9+B10</f>
        <v>8625809</v>
      </c>
      <c r="C8" s="84">
        <f t="shared" si="0"/>
        <v>257186.36</v>
      </c>
      <c r="D8" s="84">
        <f t="shared" si="0"/>
        <v>8882995.3599999994</v>
      </c>
      <c r="E8" s="84">
        <f t="shared" si="0"/>
        <v>7454260.6100000003</v>
      </c>
      <c r="F8" s="84">
        <f t="shared" si="0"/>
        <v>7454260.6100000003</v>
      </c>
      <c r="G8" s="84">
        <f t="shared" si="0"/>
        <v>1428734.7499999991</v>
      </c>
    </row>
    <row r="9" spans="1:7" ht="30" x14ac:dyDescent="0.25">
      <c r="A9" s="86" t="s">
        <v>436</v>
      </c>
      <c r="B9" s="84">
        <v>8625809</v>
      </c>
      <c r="C9" s="85">
        <v>257186.36</v>
      </c>
      <c r="D9" s="85">
        <f>B9+C9</f>
        <v>8882995.3599999994</v>
      </c>
      <c r="E9" s="85">
        <v>7454260.6100000003</v>
      </c>
      <c r="F9" s="85">
        <v>7454260.6100000003</v>
      </c>
      <c r="G9" s="85">
        <f>D9-E9</f>
        <v>1428734.7499999991</v>
      </c>
    </row>
    <row r="10" spans="1:7" x14ac:dyDescent="0.25">
      <c r="A10" s="86" t="s">
        <v>437</v>
      </c>
      <c r="B10" s="84"/>
      <c r="C10" s="85"/>
      <c r="D10" s="85"/>
      <c r="E10" s="85"/>
      <c r="F10" s="85"/>
      <c r="G10" s="85"/>
    </row>
    <row r="11" spans="1:7" x14ac:dyDescent="0.25">
      <c r="A11" s="86" t="s">
        <v>438</v>
      </c>
      <c r="B11" s="84"/>
      <c r="C11" s="85"/>
      <c r="D11" s="85"/>
      <c r="E11" s="85"/>
      <c r="F11" s="85"/>
      <c r="G11" s="85"/>
    </row>
    <row r="12" spans="1:7" x14ac:dyDescent="0.25">
      <c r="A12" s="86" t="s">
        <v>439</v>
      </c>
      <c r="B12" s="84"/>
      <c r="C12" s="85"/>
      <c r="D12" s="85"/>
      <c r="E12" s="85"/>
      <c r="F12" s="85"/>
      <c r="G12" s="85"/>
    </row>
    <row r="13" spans="1:7" x14ac:dyDescent="0.25">
      <c r="A13" s="86" t="s">
        <v>440</v>
      </c>
      <c r="B13" s="84"/>
      <c r="C13" s="85"/>
      <c r="D13" s="85"/>
      <c r="E13" s="85"/>
      <c r="F13" s="85"/>
      <c r="G13" s="85"/>
    </row>
    <row r="14" spans="1:7" x14ac:dyDescent="0.25">
      <c r="A14" s="86" t="s">
        <v>441</v>
      </c>
      <c r="B14" s="84"/>
      <c r="C14" s="85"/>
      <c r="D14" s="85"/>
      <c r="E14" s="85"/>
      <c r="F14" s="85"/>
      <c r="G14" s="85"/>
    </row>
    <row r="15" spans="1:7" ht="45" x14ac:dyDescent="0.25">
      <c r="A15" s="86" t="s">
        <v>442</v>
      </c>
      <c r="B15" s="84"/>
      <c r="C15" s="85"/>
      <c r="D15" s="85"/>
      <c r="E15" s="85"/>
      <c r="F15" s="85"/>
      <c r="G15" s="85"/>
    </row>
    <row r="16" spans="1:7" x14ac:dyDescent="0.25">
      <c r="A16" s="87" t="s">
        <v>443</v>
      </c>
      <c r="B16" s="84"/>
      <c r="C16" s="85"/>
      <c r="D16" s="85"/>
      <c r="E16" s="85"/>
      <c r="F16" s="85"/>
      <c r="G16" s="85"/>
    </row>
    <row r="17" spans="1:7" x14ac:dyDescent="0.25">
      <c r="A17" s="87" t="s">
        <v>444</v>
      </c>
      <c r="B17" s="84"/>
      <c r="C17" s="85"/>
      <c r="D17" s="85"/>
      <c r="E17" s="85"/>
      <c r="F17" s="85"/>
      <c r="G17" s="85"/>
    </row>
    <row r="18" spans="1:7" x14ac:dyDescent="0.25">
      <c r="A18" s="86" t="s">
        <v>445</v>
      </c>
      <c r="B18" s="84"/>
      <c r="C18" s="85"/>
      <c r="D18" s="85"/>
      <c r="E18" s="85"/>
      <c r="F18" s="85"/>
      <c r="G18" s="85"/>
    </row>
    <row r="19" spans="1:7" x14ac:dyDescent="0.25">
      <c r="A19" s="86"/>
      <c r="B19" s="84"/>
      <c r="C19" s="85"/>
      <c r="D19" s="85"/>
      <c r="E19" s="85"/>
      <c r="F19" s="85"/>
      <c r="G19" s="85"/>
    </row>
    <row r="20" spans="1:7" x14ac:dyDescent="0.25">
      <c r="A20" s="193" t="s">
        <v>446</v>
      </c>
      <c r="B20" s="84">
        <v>0</v>
      </c>
      <c r="C20" s="85">
        <v>0</v>
      </c>
      <c r="D20" s="85">
        <v>0</v>
      </c>
      <c r="E20" s="85">
        <v>0</v>
      </c>
      <c r="F20" s="85">
        <v>0</v>
      </c>
      <c r="G20" s="85">
        <v>0</v>
      </c>
    </row>
    <row r="21" spans="1:7" ht="30" x14ac:dyDescent="0.25">
      <c r="A21" s="86" t="s">
        <v>436</v>
      </c>
      <c r="B21" s="84"/>
      <c r="C21" s="85"/>
      <c r="D21" s="85"/>
      <c r="E21" s="85"/>
      <c r="F21" s="85"/>
      <c r="G21" s="85"/>
    </row>
    <row r="22" spans="1:7" x14ac:dyDescent="0.25">
      <c r="A22" s="86" t="s">
        <v>437</v>
      </c>
      <c r="B22" s="84"/>
      <c r="C22" s="85"/>
      <c r="D22" s="85"/>
      <c r="E22" s="85"/>
      <c r="F22" s="85"/>
      <c r="G22" s="85"/>
    </row>
    <row r="23" spans="1:7" x14ac:dyDescent="0.25">
      <c r="A23" s="86" t="s">
        <v>438</v>
      </c>
      <c r="B23" s="84"/>
      <c r="C23" s="85"/>
      <c r="D23" s="85"/>
      <c r="E23" s="85"/>
      <c r="F23" s="85"/>
      <c r="G23" s="85"/>
    </row>
    <row r="24" spans="1:7" x14ac:dyDescent="0.25">
      <c r="A24" s="86" t="s">
        <v>439</v>
      </c>
      <c r="B24" s="84"/>
      <c r="C24" s="85"/>
      <c r="D24" s="85"/>
      <c r="E24" s="85"/>
      <c r="F24" s="85"/>
      <c r="G24" s="85"/>
    </row>
    <row r="25" spans="1:7" x14ac:dyDescent="0.25">
      <c r="A25" s="86" t="s">
        <v>440</v>
      </c>
      <c r="B25" s="84"/>
      <c r="C25" s="85"/>
      <c r="D25" s="85"/>
      <c r="E25" s="85"/>
      <c r="F25" s="85"/>
      <c r="G25" s="85"/>
    </row>
    <row r="26" spans="1:7" x14ac:dyDescent="0.25">
      <c r="A26" s="86" t="s">
        <v>441</v>
      </c>
      <c r="B26" s="84"/>
      <c r="C26" s="85"/>
      <c r="D26" s="85"/>
      <c r="E26" s="85"/>
      <c r="F26" s="85"/>
      <c r="G26" s="85"/>
    </row>
    <row r="27" spans="1:7" ht="45" x14ac:dyDescent="0.25">
      <c r="A27" s="86" t="s">
        <v>442</v>
      </c>
      <c r="B27" s="84"/>
      <c r="C27" s="85"/>
      <c r="D27" s="85"/>
      <c r="E27" s="85"/>
      <c r="F27" s="85"/>
      <c r="G27" s="85"/>
    </row>
    <row r="28" spans="1:7" x14ac:dyDescent="0.25">
      <c r="A28" s="87" t="s">
        <v>443</v>
      </c>
      <c r="B28" s="84"/>
      <c r="C28" s="85"/>
      <c r="D28" s="85"/>
      <c r="E28" s="85"/>
      <c r="F28" s="85"/>
      <c r="G28" s="85"/>
    </row>
    <row r="29" spans="1:7" x14ac:dyDescent="0.25">
      <c r="A29" s="87" t="s">
        <v>444</v>
      </c>
      <c r="B29" s="84"/>
      <c r="C29" s="85"/>
      <c r="D29" s="85"/>
      <c r="E29" s="85"/>
      <c r="F29" s="85"/>
      <c r="G29" s="85"/>
    </row>
    <row r="30" spans="1:7" x14ac:dyDescent="0.25">
      <c r="A30" s="86" t="s">
        <v>445</v>
      </c>
      <c r="B30" s="84"/>
      <c r="C30" s="85"/>
      <c r="D30" s="85"/>
      <c r="E30" s="85"/>
      <c r="F30" s="85"/>
      <c r="G30" s="85"/>
    </row>
    <row r="31" spans="1:7" ht="30" x14ac:dyDescent="0.25">
      <c r="A31" s="83" t="s">
        <v>447</v>
      </c>
      <c r="B31" s="84">
        <f>B8+B20</f>
        <v>8625809</v>
      </c>
      <c r="C31" s="84">
        <f t="shared" ref="C31:G31" si="1">C8+C20</f>
        <v>257186.36</v>
      </c>
      <c r="D31" s="84">
        <f t="shared" si="1"/>
        <v>8882995.3599999994</v>
      </c>
      <c r="E31" s="84">
        <f t="shared" si="1"/>
        <v>7454260.6100000003</v>
      </c>
      <c r="F31" s="84">
        <f t="shared" si="1"/>
        <v>7454260.6100000003</v>
      </c>
      <c r="G31" s="84">
        <f t="shared" si="1"/>
        <v>1428734.7499999991</v>
      </c>
    </row>
    <row r="32" spans="1:7" ht="15.75" thickBot="1" x14ac:dyDescent="0.3">
      <c r="A32" s="88"/>
      <c r="B32" s="89"/>
      <c r="C32" s="3"/>
      <c r="D32" s="3"/>
      <c r="E32" s="3"/>
      <c r="F32" s="3"/>
      <c r="G32" s="3"/>
    </row>
    <row r="34" spans="1:6" x14ac:dyDescent="0.25">
      <c r="A34" s="155"/>
    </row>
    <row r="35" spans="1:6" x14ac:dyDescent="0.25">
      <c r="A35" t="s">
        <v>565</v>
      </c>
      <c r="D35" s="157" t="s">
        <v>579</v>
      </c>
      <c r="E35" s="157"/>
      <c r="F35" s="157"/>
    </row>
    <row r="36" spans="1:6" x14ac:dyDescent="0.25">
      <c r="A36" t="s">
        <v>566</v>
      </c>
      <c r="D36" s="273" t="s">
        <v>563</v>
      </c>
      <c r="E36" s="273"/>
      <c r="F36" s="273"/>
    </row>
  </sheetData>
  <mergeCells count="9">
    <mergeCell ref="D36:F36"/>
    <mergeCell ref="A6:A7"/>
    <mergeCell ref="B6:F6"/>
    <mergeCell ref="G6:G7"/>
    <mergeCell ref="A1:G1"/>
    <mergeCell ref="A2:G2"/>
    <mergeCell ref="A3:G3"/>
    <mergeCell ref="A4:G4"/>
    <mergeCell ref="A5:G5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P18" sqref="P18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201" t="s">
        <v>562</v>
      </c>
      <c r="B1" s="202"/>
      <c r="C1" s="202"/>
      <c r="D1" s="202"/>
      <c r="E1" s="202"/>
      <c r="F1" s="202"/>
      <c r="G1" s="203"/>
    </row>
    <row r="2" spans="1:12" x14ac:dyDescent="0.25">
      <c r="A2" s="237" t="s">
        <v>501</v>
      </c>
      <c r="B2" s="238"/>
      <c r="C2" s="238"/>
      <c r="D2" s="238"/>
      <c r="E2" s="238"/>
      <c r="F2" s="238"/>
      <c r="G2" s="239"/>
    </row>
    <row r="3" spans="1:12" ht="15.75" thickBot="1" x14ac:dyDescent="0.3">
      <c r="A3" s="240" t="s">
        <v>1</v>
      </c>
      <c r="B3" s="241"/>
      <c r="C3" s="241"/>
      <c r="D3" s="241"/>
      <c r="E3" s="241"/>
      <c r="F3" s="241"/>
      <c r="G3" s="242"/>
    </row>
    <row r="4" spans="1:12" ht="48" thickBot="1" x14ac:dyDescent="0.3">
      <c r="A4" s="103" t="s">
        <v>451</v>
      </c>
      <c r="B4" s="43">
        <v>2014</v>
      </c>
      <c r="C4" s="43">
        <v>2015</v>
      </c>
      <c r="D4" s="43">
        <v>2016</v>
      </c>
      <c r="E4" s="43">
        <v>2017</v>
      </c>
      <c r="F4" s="43">
        <v>2018</v>
      </c>
      <c r="G4" s="43" t="s">
        <v>581</v>
      </c>
    </row>
    <row r="5" spans="1:12" x14ac:dyDescent="0.25">
      <c r="A5" s="90"/>
      <c r="B5" s="96"/>
      <c r="C5" s="96"/>
      <c r="D5" s="96"/>
      <c r="E5" s="96"/>
      <c r="F5" s="96"/>
      <c r="G5" s="96"/>
    </row>
    <row r="6" spans="1:12" ht="30" x14ac:dyDescent="0.25">
      <c r="A6" s="93" t="s">
        <v>502</v>
      </c>
      <c r="B6" s="130">
        <f>B13+B16+B18</f>
        <v>25921156.629999999</v>
      </c>
      <c r="C6" s="130">
        <f t="shared" ref="C6:G6" si="0">C13+C16+C18</f>
        <v>28050323.690000001</v>
      </c>
      <c r="D6" s="130">
        <f t="shared" si="0"/>
        <v>30182517.349999998</v>
      </c>
      <c r="E6" s="130">
        <f t="shared" si="0"/>
        <v>30616599.260000002</v>
      </c>
      <c r="F6" s="130">
        <f t="shared" si="0"/>
        <v>32823794.840000004</v>
      </c>
      <c r="G6" s="130">
        <f t="shared" si="0"/>
        <v>21590473.560000002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104" t="s">
        <v>503</v>
      </c>
      <c r="B7" s="130"/>
      <c r="C7" s="130"/>
      <c r="D7" s="130"/>
      <c r="E7" s="130"/>
      <c r="F7" s="130"/>
      <c r="G7" s="130"/>
    </row>
    <row r="8" spans="1:12" x14ac:dyDescent="0.25">
      <c r="A8" s="104" t="s">
        <v>504</v>
      </c>
      <c r="B8" s="130"/>
      <c r="C8" s="130"/>
      <c r="D8" s="130"/>
      <c r="E8" s="130"/>
      <c r="F8" s="130"/>
      <c r="G8" s="130"/>
    </row>
    <row r="9" spans="1:12" x14ac:dyDescent="0.25">
      <c r="A9" s="104" t="s">
        <v>465</v>
      </c>
      <c r="B9" s="130"/>
      <c r="C9" s="130"/>
      <c r="D9" s="130"/>
      <c r="E9" s="130"/>
      <c r="F9" s="130"/>
      <c r="G9" s="130"/>
    </row>
    <row r="10" spans="1:12" x14ac:dyDescent="0.25">
      <c r="A10" s="104" t="s">
        <v>466</v>
      </c>
      <c r="B10" s="130"/>
      <c r="C10" s="130"/>
      <c r="D10" s="130"/>
      <c r="E10" s="130"/>
      <c r="F10" s="130"/>
      <c r="G10" s="130"/>
    </row>
    <row r="11" spans="1:12" x14ac:dyDescent="0.25">
      <c r="A11" s="104" t="s">
        <v>505</v>
      </c>
      <c r="B11" s="130"/>
      <c r="C11" s="130"/>
      <c r="D11" s="130"/>
      <c r="E11" s="130"/>
      <c r="F11" s="130"/>
      <c r="G11" s="130"/>
    </row>
    <row r="12" spans="1:12" x14ac:dyDescent="0.25">
      <c r="A12" s="104" t="s">
        <v>506</v>
      </c>
      <c r="B12" s="130"/>
      <c r="C12" s="130"/>
      <c r="D12" s="130"/>
      <c r="E12" s="130"/>
      <c r="F12" s="130"/>
      <c r="G12" s="130"/>
    </row>
    <row r="13" spans="1:12" x14ac:dyDescent="0.25">
      <c r="A13" s="104" t="s">
        <v>469</v>
      </c>
      <c r="B13" s="130">
        <v>12450888.41</v>
      </c>
      <c r="C13" s="130">
        <v>14771382.49</v>
      </c>
      <c r="D13" s="130">
        <v>18341165.579999998</v>
      </c>
      <c r="E13" s="130">
        <v>16208576.74</v>
      </c>
      <c r="F13" s="130">
        <v>19498804.420000002</v>
      </c>
      <c r="G13" s="130">
        <v>13328433.560000001</v>
      </c>
      <c r="H13" s="130">
        <v>3414909.89</v>
      </c>
      <c r="K13" s="186">
        <v>8929936</v>
      </c>
      <c r="L13" s="187">
        <f>H13+K13</f>
        <v>12344845.890000001</v>
      </c>
    </row>
    <row r="14" spans="1:12" x14ac:dyDescent="0.25">
      <c r="A14" s="104" t="s">
        <v>470</v>
      </c>
      <c r="B14" s="130"/>
      <c r="C14" s="130"/>
      <c r="D14" s="130"/>
      <c r="E14" s="130"/>
      <c r="F14" s="130"/>
      <c r="G14" s="130"/>
    </row>
    <row r="15" spans="1:12" x14ac:dyDescent="0.25">
      <c r="A15" s="104" t="s">
        <v>507</v>
      </c>
      <c r="B15" s="130"/>
      <c r="C15" s="130"/>
      <c r="D15" s="130"/>
      <c r="E15" s="130"/>
      <c r="F15" s="130"/>
      <c r="G15" s="130"/>
    </row>
    <row r="16" spans="1:12" x14ac:dyDescent="0.25">
      <c r="A16" s="104" t="s">
        <v>508</v>
      </c>
      <c r="B16" s="130">
        <v>9893000</v>
      </c>
      <c r="C16" s="130">
        <v>8915750</v>
      </c>
      <c r="D16" s="130">
        <v>8894386</v>
      </c>
      <c r="E16" s="130">
        <v>13623810</v>
      </c>
      <c r="F16" s="130">
        <v>13324990.42</v>
      </c>
      <c r="G16" s="130">
        <v>8262040</v>
      </c>
      <c r="H16" s="130">
        <v>2100352</v>
      </c>
      <c r="K16" s="186">
        <v>6163938</v>
      </c>
      <c r="L16" s="187">
        <f>H16+K16</f>
        <v>8264290</v>
      </c>
    </row>
    <row r="17" spans="1:12" x14ac:dyDescent="0.25">
      <c r="A17" s="104" t="s">
        <v>509</v>
      </c>
      <c r="B17" s="130"/>
      <c r="C17" s="130"/>
      <c r="D17" s="130"/>
      <c r="E17" s="130"/>
      <c r="F17" s="130"/>
      <c r="G17" s="130"/>
      <c r="L17" s="187"/>
    </row>
    <row r="18" spans="1:12" x14ac:dyDescent="0.25">
      <c r="A18" s="104" t="s">
        <v>474</v>
      </c>
      <c r="B18" s="130">
        <v>3577268.22</v>
      </c>
      <c r="C18" s="130">
        <v>4363191.2</v>
      </c>
      <c r="D18" s="130">
        <v>2946965.77</v>
      </c>
      <c r="E18" s="130">
        <v>784212.52</v>
      </c>
      <c r="F18" s="130"/>
      <c r="G18" s="130">
        <v>0</v>
      </c>
      <c r="H18" s="130"/>
      <c r="L18" s="187"/>
    </row>
    <row r="19" spans="1:12" x14ac:dyDescent="0.25">
      <c r="A19" s="95"/>
      <c r="B19" s="96"/>
      <c r="C19" s="96"/>
      <c r="D19" s="96"/>
      <c r="E19" s="96"/>
      <c r="F19" s="96"/>
      <c r="G19" s="96"/>
    </row>
    <row r="20" spans="1:12" ht="32.25" x14ac:dyDescent="0.25">
      <c r="A20" s="93" t="s">
        <v>510</v>
      </c>
      <c r="B20" s="96"/>
      <c r="C20" s="96"/>
      <c r="D20" s="130">
        <v>557800</v>
      </c>
      <c r="E20" s="130"/>
      <c r="F20" s="130"/>
      <c r="G20" s="130">
        <v>0</v>
      </c>
    </row>
    <row r="21" spans="1:12" x14ac:dyDescent="0.25">
      <c r="A21" s="104" t="s">
        <v>511</v>
      </c>
      <c r="B21" s="96"/>
      <c r="C21" s="96"/>
      <c r="D21" s="96"/>
      <c r="E21" s="96"/>
      <c r="F21" s="96"/>
      <c r="G21" s="96"/>
    </row>
    <row r="22" spans="1:12" x14ac:dyDescent="0.25">
      <c r="A22" s="104" t="s">
        <v>477</v>
      </c>
      <c r="B22" s="96"/>
      <c r="C22" s="96"/>
      <c r="D22" s="96"/>
      <c r="E22" s="96"/>
      <c r="F22" s="96"/>
      <c r="G22" s="96"/>
    </row>
    <row r="23" spans="1:12" x14ac:dyDescent="0.25">
      <c r="A23" s="104" t="s">
        <v>478</v>
      </c>
      <c r="B23" s="96"/>
      <c r="C23" s="96"/>
      <c r="D23" s="96"/>
      <c r="E23" s="96"/>
      <c r="F23" s="96"/>
      <c r="G23" s="96"/>
    </row>
    <row r="24" spans="1:12" ht="30" x14ac:dyDescent="0.25">
      <c r="A24" s="104" t="s">
        <v>479</v>
      </c>
      <c r="B24" s="96"/>
      <c r="C24" s="96"/>
      <c r="D24" s="130">
        <v>557800</v>
      </c>
      <c r="E24" s="130"/>
      <c r="F24" s="130"/>
      <c r="G24" s="130">
        <v>0</v>
      </c>
    </row>
    <row r="25" spans="1:12" x14ac:dyDescent="0.25">
      <c r="A25" s="104" t="s">
        <v>480</v>
      </c>
      <c r="B25" s="96"/>
      <c r="C25" s="96"/>
      <c r="D25" s="96"/>
      <c r="E25" s="96"/>
      <c r="F25" s="96"/>
      <c r="G25" s="96"/>
    </row>
    <row r="26" spans="1:12" x14ac:dyDescent="0.25">
      <c r="A26" s="95"/>
      <c r="B26" s="96"/>
      <c r="C26" s="96"/>
      <c r="D26" s="96"/>
      <c r="E26" s="96"/>
      <c r="F26" s="96"/>
      <c r="G26" s="96"/>
    </row>
    <row r="27" spans="1:12" x14ac:dyDescent="0.25">
      <c r="A27" s="93" t="s">
        <v>512</v>
      </c>
      <c r="B27" s="96"/>
      <c r="C27" s="96"/>
      <c r="D27" s="96"/>
      <c r="E27" s="96"/>
      <c r="F27" s="96"/>
      <c r="G27" s="96"/>
    </row>
    <row r="28" spans="1:12" x14ac:dyDescent="0.25">
      <c r="A28" s="95" t="s">
        <v>297</v>
      </c>
      <c r="B28" s="96"/>
      <c r="C28" s="96"/>
      <c r="D28" s="96"/>
      <c r="E28" s="96"/>
      <c r="F28" s="96"/>
      <c r="G28" s="96"/>
    </row>
    <row r="29" spans="1:12" x14ac:dyDescent="0.25">
      <c r="A29" s="95"/>
      <c r="B29" s="96"/>
      <c r="C29" s="96"/>
      <c r="D29" s="96"/>
      <c r="E29" s="96"/>
      <c r="F29" s="96"/>
      <c r="G29" s="96"/>
    </row>
    <row r="30" spans="1:12" x14ac:dyDescent="0.25">
      <c r="A30" s="93" t="s">
        <v>513</v>
      </c>
      <c r="B30" s="96"/>
      <c r="C30" s="96"/>
      <c r="D30" s="96"/>
      <c r="E30" s="152">
        <f>E6+E20</f>
        <v>30616599.260000002</v>
      </c>
      <c r="F30" s="152">
        <f>F6+F20</f>
        <v>32823794.840000004</v>
      </c>
      <c r="G30" s="152">
        <f>G6+G20</f>
        <v>21590473.560000002</v>
      </c>
      <c r="I30" t="s">
        <v>574</v>
      </c>
    </row>
    <row r="31" spans="1:12" x14ac:dyDescent="0.25">
      <c r="A31" s="95"/>
      <c r="B31" s="96"/>
      <c r="C31" s="96"/>
      <c r="D31" s="96"/>
      <c r="E31" s="96"/>
      <c r="F31" s="96"/>
      <c r="G31" s="96"/>
    </row>
    <row r="32" spans="1:12" x14ac:dyDescent="0.25">
      <c r="A32" s="97" t="s">
        <v>299</v>
      </c>
      <c r="B32" s="96"/>
      <c r="C32" s="96"/>
      <c r="D32" s="96"/>
      <c r="E32" s="96"/>
      <c r="F32" s="96"/>
      <c r="G32" s="96"/>
    </row>
    <row r="33" spans="1:7" ht="30" x14ac:dyDescent="0.25">
      <c r="A33" s="95" t="s">
        <v>459</v>
      </c>
      <c r="B33" s="96"/>
      <c r="C33" s="96"/>
      <c r="D33" s="96"/>
      <c r="E33" s="96"/>
      <c r="F33" s="96"/>
      <c r="G33" s="96"/>
    </row>
    <row r="34" spans="1:7" ht="30" x14ac:dyDescent="0.25">
      <c r="A34" s="95" t="s">
        <v>460</v>
      </c>
      <c r="B34" s="96"/>
      <c r="C34" s="96"/>
      <c r="D34" s="96"/>
      <c r="E34" s="96"/>
      <c r="F34" s="96"/>
      <c r="G34" s="96"/>
    </row>
    <row r="35" spans="1:7" x14ac:dyDescent="0.25">
      <c r="A35" s="97" t="s">
        <v>461</v>
      </c>
      <c r="B35" s="96"/>
      <c r="C35" s="96"/>
      <c r="D35" s="96"/>
      <c r="E35" s="96"/>
      <c r="F35" s="96"/>
      <c r="G35" s="96"/>
    </row>
    <row r="36" spans="1:7" ht="15.75" thickBot="1" x14ac:dyDescent="0.3">
      <c r="A36" s="105"/>
      <c r="B36" s="106"/>
      <c r="C36" s="106"/>
      <c r="D36" s="106"/>
      <c r="E36" s="106"/>
      <c r="F36" s="106"/>
      <c r="G36" s="106"/>
    </row>
    <row r="38" spans="1:7" x14ac:dyDescent="0.25">
      <c r="A38" s="155"/>
    </row>
    <row r="39" spans="1:7" x14ac:dyDescent="0.25">
      <c r="A39" t="s">
        <v>565</v>
      </c>
      <c r="D39" s="284" t="s">
        <v>577</v>
      </c>
      <c r="E39" s="284"/>
      <c r="F39" s="284"/>
    </row>
    <row r="40" spans="1:7" x14ac:dyDescent="0.25">
      <c r="A40" t="s">
        <v>566</v>
      </c>
      <c r="D40" s="273" t="s">
        <v>563</v>
      </c>
      <c r="E40" s="273"/>
      <c r="F40" s="273"/>
    </row>
  </sheetData>
  <mergeCells count="5">
    <mergeCell ref="A1:G1"/>
    <mergeCell ref="A2:G2"/>
    <mergeCell ref="A3:G3"/>
    <mergeCell ref="D40:F40"/>
    <mergeCell ref="D39:F39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Hoja1</vt:lpstr>
      <vt:lpstr>Proyección de ingresos</vt:lpstr>
      <vt:lpstr>Proyección de Egresos</vt:lpstr>
      <vt:lpstr>Informe sobre estudios actuaria</vt:lpstr>
      <vt:lpstr>inf analit obligaciones diferen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Usuario de Windows</cp:lastModifiedBy>
  <cp:lastPrinted>2019-12-06T19:52:13Z</cp:lastPrinted>
  <dcterms:created xsi:type="dcterms:W3CDTF">2016-10-19T14:33:04Z</dcterms:created>
  <dcterms:modified xsi:type="dcterms:W3CDTF">2019-12-06T19:54:26Z</dcterms:modified>
</cp:coreProperties>
</file>