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3.-Informacion Presupuestal\"/>
    </mc:Choice>
  </mc:AlternateContent>
  <bookViews>
    <workbookView xWindow="10905" yWindow="-15" windowWidth="10710" windowHeight="9840"/>
  </bookViews>
  <sheets>
    <sheet name="Octubre" sheetId="17" r:id="rId1"/>
    <sheet name="Octubre Acumulada" sheetId="16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I83" i="17" l="1"/>
  <c r="F83" i="17"/>
  <c r="I82" i="17"/>
  <c r="F82" i="17"/>
  <c r="I81" i="17"/>
  <c r="F81" i="17"/>
  <c r="I80" i="17"/>
  <c r="F80" i="17"/>
  <c r="I79" i="17"/>
  <c r="F79" i="17"/>
  <c r="I78" i="17"/>
  <c r="F78" i="17"/>
  <c r="F76" i="17" s="1"/>
  <c r="I77" i="17"/>
  <c r="F77" i="17"/>
  <c r="I76" i="17"/>
  <c r="H76" i="17"/>
  <c r="G76" i="17"/>
  <c r="E76" i="17"/>
  <c r="D76" i="17"/>
  <c r="I75" i="17"/>
  <c r="F75" i="17"/>
  <c r="I74" i="17"/>
  <c r="F74" i="17"/>
  <c r="F72" i="17" s="1"/>
  <c r="I73" i="17"/>
  <c r="F73" i="17"/>
  <c r="I72" i="17"/>
  <c r="H72" i="17"/>
  <c r="G72" i="17"/>
  <c r="E72" i="17"/>
  <c r="D72" i="17"/>
  <c r="I71" i="17"/>
  <c r="F71" i="17"/>
  <c r="I70" i="17"/>
  <c r="F70" i="17"/>
  <c r="I69" i="17"/>
  <c r="F69" i="17"/>
  <c r="I68" i="17"/>
  <c r="F68" i="17"/>
  <c r="I67" i="17"/>
  <c r="F67" i="17"/>
  <c r="I66" i="17"/>
  <c r="F66" i="17"/>
  <c r="F64" i="17" s="1"/>
  <c r="I65" i="17"/>
  <c r="F65" i="17"/>
  <c r="I64" i="17"/>
  <c r="H64" i="17"/>
  <c r="G64" i="17"/>
  <c r="E64" i="17"/>
  <c r="D64" i="17"/>
  <c r="I63" i="17"/>
  <c r="F63" i="17"/>
  <c r="I62" i="17"/>
  <c r="I60" i="17" s="1"/>
  <c r="F62" i="17"/>
  <c r="F60" i="17" s="1"/>
  <c r="I61" i="17"/>
  <c r="F61" i="17"/>
  <c r="H60" i="17"/>
  <c r="G60" i="17"/>
  <c r="E60" i="17"/>
  <c r="D60" i="17"/>
  <c r="F59" i="17"/>
  <c r="I59" i="17" s="1"/>
  <c r="I58" i="17"/>
  <c r="F58" i="17"/>
  <c r="F57" i="17"/>
  <c r="I57" i="17" s="1"/>
  <c r="I56" i="17"/>
  <c r="F56" i="17"/>
  <c r="F55" i="17"/>
  <c r="I55" i="17" s="1"/>
  <c r="I54" i="17"/>
  <c r="F54" i="17"/>
  <c r="F53" i="17"/>
  <c r="I53" i="17" s="1"/>
  <c r="I52" i="17"/>
  <c r="F52" i="17"/>
  <c r="F50" i="17" s="1"/>
  <c r="F51" i="17"/>
  <c r="I51" i="17" s="1"/>
  <c r="I50" i="17" s="1"/>
  <c r="H50" i="17"/>
  <c r="G50" i="17"/>
  <c r="E50" i="17"/>
  <c r="D50" i="17"/>
  <c r="F49" i="17"/>
  <c r="I49" i="17" s="1"/>
  <c r="I48" i="17"/>
  <c r="F48" i="17"/>
  <c r="F47" i="17"/>
  <c r="I47" i="17" s="1"/>
  <c r="I46" i="17"/>
  <c r="F46" i="17"/>
  <c r="F45" i="17"/>
  <c r="I45" i="17" s="1"/>
  <c r="I44" i="17"/>
  <c r="F44" i="17"/>
  <c r="F43" i="17"/>
  <c r="I43" i="17" s="1"/>
  <c r="I42" i="17"/>
  <c r="F42" i="17"/>
  <c r="F40" i="17" s="1"/>
  <c r="F41" i="17"/>
  <c r="I41" i="17" s="1"/>
  <c r="H40" i="17"/>
  <c r="G40" i="17"/>
  <c r="E40" i="17"/>
  <c r="D40" i="17"/>
  <c r="I39" i="17"/>
  <c r="F39" i="17"/>
  <c r="I38" i="17"/>
  <c r="F38" i="17"/>
  <c r="F37" i="17"/>
  <c r="I37" i="17" s="1"/>
  <c r="I36" i="17"/>
  <c r="F36" i="17"/>
  <c r="F35" i="17"/>
  <c r="I35" i="17" s="1"/>
  <c r="I34" i="17"/>
  <c r="F34" i="17"/>
  <c r="F33" i="17"/>
  <c r="I33" i="17" s="1"/>
  <c r="I32" i="17"/>
  <c r="F32" i="17"/>
  <c r="F30" i="17" s="1"/>
  <c r="F31" i="17"/>
  <c r="I31" i="17" s="1"/>
  <c r="H30" i="17"/>
  <c r="G30" i="17"/>
  <c r="E30" i="17"/>
  <c r="D30" i="17"/>
  <c r="F29" i="17"/>
  <c r="I29" i="17" s="1"/>
  <c r="I28" i="17"/>
  <c r="F28" i="17"/>
  <c r="F27" i="17"/>
  <c r="I27" i="17" s="1"/>
  <c r="I26" i="17"/>
  <c r="F26" i="17"/>
  <c r="F25" i="17"/>
  <c r="I25" i="17" s="1"/>
  <c r="I24" i="17"/>
  <c r="F24" i="17"/>
  <c r="F23" i="17"/>
  <c r="I23" i="17" s="1"/>
  <c r="I22" i="17"/>
  <c r="F22" i="17"/>
  <c r="F20" i="17" s="1"/>
  <c r="F21" i="17"/>
  <c r="I21" i="17" s="1"/>
  <c r="I20" i="17" s="1"/>
  <c r="H20" i="17"/>
  <c r="G20" i="17"/>
  <c r="E20" i="17"/>
  <c r="D20" i="17"/>
  <c r="I19" i="17"/>
  <c r="F19" i="17"/>
  <c r="I18" i="17"/>
  <c r="F18" i="17"/>
  <c r="I17" i="17"/>
  <c r="F17" i="17"/>
  <c r="I16" i="17"/>
  <c r="F16" i="17"/>
  <c r="F15" i="17"/>
  <c r="I15" i="17" s="1"/>
  <c r="I14" i="17"/>
  <c r="F14" i="17"/>
  <c r="F12" i="17" s="1"/>
  <c r="F13" i="17"/>
  <c r="I13" i="17" s="1"/>
  <c r="I12" i="17" s="1"/>
  <c r="H12" i="17"/>
  <c r="H84" i="17" s="1"/>
  <c r="G12" i="17"/>
  <c r="G84" i="17" s="1"/>
  <c r="E12" i="17"/>
  <c r="E84" i="17" s="1"/>
  <c r="D12" i="17"/>
  <c r="D84" i="17" s="1"/>
  <c r="B7" i="17"/>
  <c r="BM83" i="16"/>
  <c r="BL83" i="16"/>
  <c r="BO83" i="16" s="1"/>
  <c r="BK83" i="16"/>
  <c r="BG83" i="16"/>
  <c r="BJ83" i="16" s="1"/>
  <c r="AJ83" i="16"/>
  <c r="BQ83" i="16" s="1"/>
  <c r="AC83" i="16"/>
  <c r="BQ82" i="16"/>
  <c r="BK82" i="16"/>
  <c r="BJ82" i="16"/>
  <c r="BG82" i="16"/>
  <c r="AJ82" i="16"/>
  <c r="AD82" i="16"/>
  <c r="AC82" i="16"/>
  <c r="BK81" i="16"/>
  <c r="BJ81" i="16"/>
  <c r="BG81" i="16"/>
  <c r="AJ81" i="16"/>
  <c r="BQ81" i="16" s="1"/>
  <c r="AD81" i="16"/>
  <c r="AC81" i="16"/>
  <c r="BL80" i="16"/>
  <c r="BK80" i="16"/>
  <c r="BN80" i="16" s="1"/>
  <c r="BG80" i="16"/>
  <c r="BJ80" i="16" s="1"/>
  <c r="AJ80" i="16"/>
  <c r="BQ80" i="16" s="1"/>
  <c r="AC80" i="16"/>
  <c r="AD80" i="16" s="1"/>
  <c r="BQ79" i="16"/>
  <c r="BL79" i="16"/>
  <c r="BO79" i="16" s="1"/>
  <c r="BK79" i="16"/>
  <c r="BN79" i="16" s="1"/>
  <c r="BP79" i="16" s="1"/>
  <c r="BG79" i="16"/>
  <c r="BJ79" i="16" s="1"/>
  <c r="BM79" i="16" s="1"/>
  <c r="AJ79" i="16"/>
  <c r="AC79" i="16"/>
  <c r="BQ78" i="16"/>
  <c r="BK78" i="16"/>
  <c r="BG78" i="16"/>
  <c r="AJ78" i="16"/>
  <c r="AC78" i="16"/>
  <c r="BK77" i="16"/>
  <c r="BJ77" i="16"/>
  <c r="BG77" i="16"/>
  <c r="AJ77" i="16"/>
  <c r="BQ77" i="16" s="1"/>
  <c r="AE77" i="16"/>
  <c r="AD77" i="16"/>
  <c r="AC77" i="16"/>
  <c r="BF76" i="16"/>
  <c r="BE76" i="16"/>
  <c r="BD76" i="16"/>
  <c r="BC76" i="16"/>
  <c r="BB76" i="16"/>
  <c r="BA76" i="16"/>
  <c r="AZ76" i="16"/>
  <c r="AY76" i="16"/>
  <c r="AX76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K76" i="16"/>
  <c r="Y76" i="16"/>
  <c r="X76" i="16"/>
  <c r="W76" i="16"/>
  <c r="V76" i="16"/>
  <c r="U76" i="16"/>
  <c r="T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D76" i="16"/>
  <c r="BQ75" i="16"/>
  <c r="BM75" i="16"/>
  <c r="BK75" i="16"/>
  <c r="BJ75" i="16"/>
  <c r="BL75" i="16" s="1"/>
  <c r="BG75" i="16"/>
  <c r="AJ75" i="16"/>
  <c r="AC75" i="16"/>
  <c r="BK74" i="16"/>
  <c r="BJ74" i="16"/>
  <c r="BG74" i="16"/>
  <c r="AJ74" i="16"/>
  <c r="BQ74" i="16" s="1"/>
  <c r="AE74" i="16"/>
  <c r="AD74" i="16"/>
  <c r="AC74" i="16"/>
  <c r="BL73" i="16"/>
  <c r="BK73" i="16"/>
  <c r="BG73" i="16"/>
  <c r="BJ73" i="16" s="1"/>
  <c r="AJ73" i="16"/>
  <c r="AC73" i="16"/>
  <c r="AD73" i="16" s="1"/>
  <c r="BG72" i="16"/>
  <c r="BF72" i="16"/>
  <c r="BE72" i="16"/>
  <c r="BD72" i="16"/>
  <c r="BC72" i="16"/>
  <c r="BB72" i="16"/>
  <c r="BA72" i="16"/>
  <c r="AZ72" i="16"/>
  <c r="AY72" i="16"/>
  <c r="AX72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K72" i="16"/>
  <c r="Y72" i="16"/>
  <c r="X72" i="16"/>
  <c r="W72" i="16"/>
  <c r="V72" i="16"/>
  <c r="U72" i="16"/>
  <c r="T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D72" i="16"/>
  <c r="BK71" i="16"/>
  <c r="BJ71" i="16"/>
  <c r="BG71" i="16"/>
  <c r="AJ71" i="16"/>
  <c r="BQ71" i="16" s="1"/>
  <c r="AD71" i="16"/>
  <c r="AC71" i="16"/>
  <c r="BL70" i="16"/>
  <c r="BK70" i="16"/>
  <c r="BN70" i="16" s="1"/>
  <c r="BG70" i="16"/>
  <c r="BJ70" i="16" s="1"/>
  <c r="AJ70" i="16"/>
  <c r="BQ70" i="16" s="1"/>
  <c r="AF70" i="16"/>
  <c r="AC70" i="16"/>
  <c r="AD70" i="16" s="1"/>
  <c r="AE70" i="16" s="1"/>
  <c r="BQ69" i="16"/>
  <c r="BL69" i="16"/>
  <c r="BO69" i="16" s="1"/>
  <c r="BK69" i="16"/>
  <c r="BG69" i="16"/>
  <c r="BJ69" i="16" s="1"/>
  <c r="BM69" i="16" s="1"/>
  <c r="AJ69" i="16"/>
  <c r="AC69" i="16"/>
  <c r="BQ68" i="16"/>
  <c r="BN68" i="16"/>
  <c r="BM68" i="16"/>
  <c r="BK68" i="16"/>
  <c r="BG68" i="16"/>
  <c r="BJ68" i="16" s="1"/>
  <c r="BL68" i="16" s="1"/>
  <c r="AJ68" i="16"/>
  <c r="AC68" i="16"/>
  <c r="BK67" i="16"/>
  <c r="BJ67" i="16"/>
  <c r="BG67" i="16"/>
  <c r="AJ67" i="16"/>
  <c r="BQ67" i="16" s="1"/>
  <c r="AE67" i="16"/>
  <c r="AD67" i="16"/>
  <c r="AC67" i="16"/>
  <c r="BK66" i="16"/>
  <c r="BG66" i="16"/>
  <c r="BJ66" i="16" s="1"/>
  <c r="AJ66" i="16"/>
  <c r="BQ66" i="16" s="1"/>
  <c r="AE66" i="16"/>
  <c r="AC66" i="16"/>
  <c r="AD66" i="16" s="1"/>
  <c r="AF66" i="16" s="1"/>
  <c r="BM65" i="16"/>
  <c r="BL65" i="16"/>
  <c r="BK65" i="16"/>
  <c r="BG65" i="16"/>
  <c r="BJ65" i="16" s="1"/>
  <c r="AJ65" i="16"/>
  <c r="BQ65" i="16" s="1"/>
  <c r="BQ64" i="16" s="1"/>
  <c r="AC65" i="16"/>
  <c r="BJ64" i="16"/>
  <c r="BG64" i="16"/>
  <c r="BF64" i="16"/>
  <c r="BE64" i="16"/>
  <c r="BD64" i="16"/>
  <c r="BC64" i="16"/>
  <c r="BB64" i="16"/>
  <c r="BA64" i="16"/>
  <c r="AZ64" i="16"/>
  <c r="AY64" i="16"/>
  <c r="AX64" i="16"/>
  <c r="AW64" i="16"/>
  <c r="AV64" i="16"/>
  <c r="AU64" i="16"/>
  <c r="AT64" i="16"/>
  <c r="AS64" i="16"/>
  <c r="AR64" i="16"/>
  <c r="AQ64" i="16"/>
  <c r="AP64" i="16"/>
  <c r="AO64" i="16"/>
  <c r="AN64" i="16"/>
  <c r="AM64" i="16"/>
  <c r="AL64" i="16"/>
  <c r="AK64" i="16"/>
  <c r="AJ64" i="16"/>
  <c r="Y64" i="16"/>
  <c r="X64" i="16"/>
  <c r="W64" i="16"/>
  <c r="V64" i="16"/>
  <c r="U64" i="16"/>
  <c r="T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D64" i="16"/>
  <c r="BN63" i="16"/>
  <c r="BL63" i="16"/>
  <c r="BO63" i="16" s="1"/>
  <c r="BK63" i="16"/>
  <c r="BJ63" i="16"/>
  <c r="BM63" i="16" s="1"/>
  <c r="BG63" i="16"/>
  <c r="AJ63" i="16"/>
  <c r="BQ63" i="16" s="1"/>
  <c r="AF63" i="16"/>
  <c r="AE63" i="16"/>
  <c r="AD63" i="16"/>
  <c r="AC63" i="16"/>
  <c r="BQ62" i="16"/>
  <c r="BL62" i="16"/>
  <c r="BK62" i="16"/>
  <c r="BM62" i="16" s="1"/>
  <c r="BG62" i="16"/>
  <c r="BJ62" i="16" s="1"/>
  <c r="AJ62" i="16"/>
  <c r="AC62" i="16"/>
  <c r="BK61" i="16"/>
  <c r="BG61" i="16"/>
  <c r="AJ61" i="16"/>
  <c r="BQ61" i="16" s="1"/>
  <c r="BQ60" i="16" s="1"/>
  <c r="AD61" i="16"/>
  <c r="AC61" i="16"/>
  <c r="BF60" i="16"/>
  <c r="BE60" i="16"/>
  <c r="BD60" i="16"/>
  <c r="BC60" i="16"/>
  <c r="BB60" i="16"/>
  <c r="BA60" i="16"/>
  <c r="AZ60" i="16"/>
  <c r="AY60" i="16"/>
  <c r="AX60" i="16"/>
  <c r="AW60" i="16"/>
  <c r="AV60" i="16"/>
  <c r="AU60" i="16"/>
  <c r="AT60" i="16"/>
  <c r="AS60" i="16"/>
  <c r="AR60" i="16"/>
  <c r="AQ60" i="16"/>
  <c r="AP60" i="16"/>
  <c r="AO60" i="16"/>
  <c r="AN60" i="16"/>
  <c r="AM60" i="16"/>
  <c r="AL60" i="16"/>
  <c r="AK60" i="16"/>
  <c r="AJ60" i="16"/>
  <c r="Y60" i="16"/>
  <c r="X60" i="16"/>
  <c r="W60" i="16"/>
  <c r="V60" i="16"/>
  <c r="U60" i="16"/>
  <c r="T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D60" i="16"/>
  <c r="BQ59" i="16"/>
  <c r="BM59" i="16"/>
  <c r="BL59" i="16"/>
  <c r="BO59" i="16" s="1"/>
  <c r="BK59" i="16"/>
  <c r="BG59" i="16"/>
  <c r="BJ59" i="16" s="1"/>
  <c r="BF59" i="16"/>
  <c r="AV59" i="16"/>
  <c r="AJ59" i="16"/>
  <c r="AC59" i="16"/>
  <c r="BL58" i="16"/>
  <c r="BK58" i="16"/>
  <c r="BN58" i="16" s="1"/>
  <c r="BJ58" i="16"/>
  <c r="BG58" i="16"/>
  <c r="AJ58" i="16"/>
  <c r="BQ58" i="16" s="1"/>
  <c r="AE58" i="16"/>
  <c r="AD58" i="16"/>
  <c r="AC58" i="16"/>
  <c r="BQ57" i="16"/>
  <c r="BK57" i="16"/>
  <c r="BG57" i="16"/>
  <c r="BJ57" i="16" s="1"/>
  <c r="BM57" i="16" s="1"/>
  <c r="AJ57" i="16"/>
  <c r="AC57" i="16"/>
  <c r="AD57" i="16" s="1"/>
  <c r="BL56" i="16"/>
  <c r="BK56" i="16"/>
  <c r="BG56" i="16"/>
  <c r="BJ56" i="16" s="1"/>
  <c r="BM56" i="16" s="1"/>
  <c r="AJ56" i="16"/>
  <c r="BQ56" i="16" s="1"/>
  <c r="AD56" i="16"/>
  <c r="AC56" i="16"/>
  <c r="BQ55" i="16"/>
  <c r="BK55" i="16"/>
  <c r="BG55" i="16"/>
  <c r="AJ55" i="16"/>
  <c r="AC55" i="16"/>
  <c r="AD55" i="16" s="1"/>
  <c r="BK54" i="16"/>
  <c r="BJ54" i="16"/>
  <c r="BL54" i="16" s="1"/>
  <c r="BG54" i="16"/>
  <c r="BF54" i="16"/>
  <c r="AV54" i="16"/>
  <c r="AJ54" i="16"/>
  <c r="BQ54" i="16" s="1"/>
  <c r="AD54" i="16"/>
  <c r="AC54" i="16"/>
  <c r="BQ53" i="16"/>
  <c r="BK53" i="16"/>
  <c r="BJ53" i="16"/>
  <c r="BG53" i="16"/>
  <c r="AJ53" i="16"/>
  <c r="AC53" i="16"/>
  <c r="BQ52" i="16"/>
  <c r="BK52" i="16"/>
  <c r="BJ52" i="16"/>
  <c r="BG52" i="16"/>
  <c r="AJ52" i="16"/>
  <c r="AD52" i="16"/>
  <c r="AC52" i="16"/>
  <c r="AE52" i="16" s="1"/>
  <c r="BK51" i="16"/>
  <c r="BJ51" i="16"/>
  <c r="BG51" i="16"/>
  <c r="BF51" i="16"/>
  <c r="BF50" i="16" s="1"/>
  <c r="AV51" i="16"/>
  <c r="AV50" i="16" s="1"/>
  <c r="AJ51" i="16"/>
  <c r="BQ51" i="16" s="1"/>
  <c r="AC51" i="16"/>
  <c r="BE50" i="16"/>
  <c r="BD50" i="16"/>
  <c r="BC50" i="16"/>
  <c r="BB50" i="16"/>
  <c r="BA50" i="16"/>
  <c r="AZ50" i="16"/>
  <c r="AY50" i="16"/>
  <c r="AX50" i="16"/>
  <c r="AW50" i="16"/>
  <c r="AU50" i="16"/>
  <c r="AT50" i="16"/>
  <c r="AS50" i="16"/>
  <c r="AR50" i="16"/>
  <c r="AQ50" i="16"/>
  <c r="AP50" i="16"/>
  <c r="AO50" i="16"/>
  <c r="AN50" i="16"/>
  <c r="AM50" i="16"/>
  <c r="AL50" i="16"/>
  <c r="AK50" i="16"/>
  <c r="AJ50" i="16"/>
  <c r="Y50" i="16"/>
  <c r="X50" i="16"/>
  <c r="W50" i="16"/>
  <c r="V50" i="16"/>
  <c r="U50" i="16"/>
  <c r="T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D50" i="16"/>
  <c r="BK49" i="16"/>
  <c r="BG49" i="16"/>
  <c r="BJ49" i="16" s="1"/>
  <c r="BM49" i="16" s="1"/>
  <c r="AJ49" i="16"/>
  <c r="BQ49" i="16" s="1"/>
  <c r="AC49" i="16"/>
  <c r="AD49" i="16" s="1"/>
  <c r="AE49" i="16" s="1"/>
  <c r="BQ48" i="16"/>
  <c r="BM48" i="16"/>
  <c r="BK48" i="16"/>
  <c r="BG48" i="16"/>
  <c r="BJ48" i="16" s="1"/>
  <c r="BL48" i="16" s="1"/>
  <c r="AJ48" i="16"/>
  <c r="AC48" i="16"/>
  <c r="BQ47" i="16"/>
  <c r="BK47" i="16"/>
  <c r="BJ47" i="16"/>
  <c r="BG47" i="16"/>
  <c r="AJ47" i="16"/>
  <c r="AD47" i="16"/>
  <c r="AC47" i="16"/>
  <c r="AE47" i="16" s="1"/>
  <c r="BK46" i="16"/>
  <c r="BJ46" i="16"/>
  <c r="BG46" i="16"/>
  <c r="AJ46" i="16"/>
  <c r="BQ46" i="16" s="1"/>
  <c r="AE46" i="16"/>
  <c r="AD46" i="16"/>
  <c r="AF46" i="16" s="1"/>
  <c r="AC46" i="16"/>
  <c r="BK45" i="16"/>
  <c r="BG45" i="16"/>
  <c r="BJ45" i="16" s="1"/>
  <c r="BM45" i="16" s="1"/>
  <c r="AJ45" i="16"/>
  <c r="BQ45" i="16" s="1"/>
  <c r="AC45" i="16"/>
  <c r="BQ44" i="16"/>
  <c r="BK44" i="16"/>
  <c r="BG44" i="16"/>
  <c r="BJ44" i="16" s="1"/>
  <c r="BF44" i="16"/>
  <c r="AJ44" i="16"/>
  <c r="AC44" i="16"/>
  <c r="AC40" i="16" s="1"/>
  <c r="BO43" i="16"/>
  <c r="BN43" i="16"/>
  <c r="BG43" i="16"/>
  <c r="BG40" i="16" s="1"/>
  <c r="BF43" i="16"/>
  <c r="AU43" i="16"/>
  <c r="AI43" i="16"/>
  <c r="BP43" i="16" s="1"/>
  <c r="AH43" i="16"/>
  <c r="AG43" i="16"/>
  <c r="AF43" i="16"/>
  <c r="BM43" i="16" s="1"/>
  <c r="AE43" i="16"/>
  <c r="BL43" i="16" s="1"/>
  <c r="AD43" i="16"/>
  <c r="BK43" i="16" s="1"/>
  <c r="AC43" i="16"/>
  <c r="BJ43" i="16" s="1"/>
  <c r="AB43" i="16"/>
  <c r="BI43" i="16" s="1"/>
  <c r="AA43" i="16"/>
  <c r="Z43" i="16"/>
  <c r="Y43" i="16"/>
  <c r="N43" i="16"/>
  <c r="N40" i="16" s="1"/>
  <c r="BI42" i="16"/>
  <c r="BG42" i="16"/>
  <c r="BF42" i="16"/>
  <c r="AU42" i="16"/>
  <c r="BQ42" i="16" s="1"/>
  <c r="AC42" i="16"/>
  <c r="AB42" i="16"/>
  <c r="AA42" i="16"/>
  <c r="BH42" i="16" s="1"/>
  <c r="Y42" i="16"/>
  <c r="AJ42" i="16" s="1"/>
  <c r="BQ41" i="16"/>
  <c r="BI41" i="16"/>
  <c r="BI40" i="16" s="1"/>
  <c r="BG41" i="16"/>
  <c r="BF41" i="16"/>
  <c r="AU41" i="16"/>
  <c r="AC41" i="16"/>
  <c r="AB41" i="16"/>
  <c r="AA41" i="16"/>
  <c r="BH41" i="16" s="1"/>
  <c r="Y41" i="16"/>
  <c r="AJ41" i="16" s="1"/>
  <c r="BF40" i="16"/>
  <c r="BE40" i="16"/>
  <c r="BD40" i="16"/>
  <c r="BC40" i="16"/>
  <c r="BB40" i="16"/>
  <c r="BA40" i="16"/>
  <c r="AZ40" i="16"/>
  <c r="AY40" i="16"/>
  <c r="AX40" i="16"/>
  <c r="AW40" i="16"/>
  <c r="AV40" i="16"/>
  <c r="AT40" i="16"/>
  <c r="AS40" i="16"/>
  <c r="AR40" i="16"/>
  <c r="AQ40" i="16"/>
  <c r="AP40" i="16"/>
  <c r="AO40" i="16"/>
  <c r="AN40" i="16"/>
  <c r="AM40" i="16"/>
  <c r="AL40" i="16"/>
  <c r="AK40" i="16"/>
  <c r="Z40" i="16"/>
  <c r="Y40" i="16"/>
  <c r="X40" i="16"/>
  <c r="W40" i="16"/>
  <c r="V40" i="16"/>
  <c r="U40" i="16"/>
  <c r="T40" i="16"/>
  <c r="S40" i="16"/>
  <c r="Q40" i="16"/>
  <c r="P40" i="16"/>
  <c r="O40" i="16"/>
  <c r="M40" i="16"/>
  <c r="L40" i="16"/>
  <c r="K40" i="16"/>
  <c r="J40" i="16"/>
  <c r="I40" i="16"/>
  <c r="H40" i="16"/>
  <c r="G40" i="16"/>
  <c r="F40" i="16"/>
  <c r="E40" i="16"/>
  <c r="D40" i="16"/>
  <c r="BO39" i="16"/>
  <c r="BN39" i="16"/>
  <c r="BK39" i="16"/>
  <c r="BJ39" i="16"/>
  <c r="BG39" i="16"/>
  <c r="BF39" i="16"/>
  <c r="AV39" i="16"/>
  <c r="AU39" i="16"/>
  <c r="AI39" i="16"/>
  <c r="BP39" i="16" s="1"/>
  <c r="AH39" i="16"/>
  <c r="AG39" i="16"/>
  <c r="AF39" i="16"/>
  <c r="BM39" i="16" s="1"/>
  <c r="AE39" i="16"/>
  <c r="BL39" i="16" s="1"/>
  <c r="AD39" i="16"/>
  <c r="AC39" i="16"/>
  <c r="AB39" i="16"/>
  <c r="BI39" i="16" s="1"/>
  <c r="AA39" i="16"/>
  <c r="BH39" i="16" s="1"/>
  <c r="Z39" i="16"/>
  <c r="Y39" i="16"/>
  <c r="N39" i="16"/>
  <c r="AJ39" i="16" s="1"/>
  <c r="BQ39" i="16" s="1"/>
  <c r="BN38" i="16"/>
  <c r="BM38" i="16"/>
  <c r="BJ38" i="16"/>
  <c r="BI38" i="16"/>
  <c r="AV38" i="16"/>
  <c r="BF38" i="16" s="1"/>
  <c r="AU38" i="16"/>
  <c r="AI38" i="16"/>
  <c r="BP38" i="16" s="1"/>
  <c r="AH38" i="16"/>
  <c r="BO38" i="16" s="1"/>
  <c r="AG38" i="16"/>
  <c r="AF38" i="16"/>
  <c r="AE38" i="16"/>
  <c r="BL38" i="16" s="1"/>
  <c r="AD38" i="16"/>
  <c r="BK38" i="16" s="1"/>
  <c r="AC38" i="16"/>
  <c r="AB38" i="16"/>
  <c r="AA38" i="16"/>
  <c r="BH38" i="16" s="1"/>
  <c r="Z38" i="16"/>
  <c r="BG38" i="16" s="1"/>
  <c r="Y38" i="16"/>
  <c r="N38" i="16"/>
  <c r="AJ38" i="16" s="1"/>
  <c r="BQ38" i="16" s="1"/>
  <c r="BP37" i="16"/>
  <c r="BM37" i="16"/>
  <c r="BL37" i="16"/>
  <c r="BI37" i="16"/>
  <c r="BH37" i="16"/>
  <c r="AV37" i="16"/>
  <c r="BF37" i="16" s="1"/>
  <c r="AU37" i="16"/>
  <c r="AI37" i="16"/>
  <c r="AH37" i="16"/>
  <c r="BO37" i="16" s="1"/>
  <c r="AG37" i="16"/>
  <c r="BN37" i="16" s="1"/>
  <c r="AF37" i="16"/>
  <c r="AE37" i="16"/>
  <c r="AD37" i="16"/>
  <c r="BK37" i="16" s="1"/>
  <c r="AC37" i="16"/>
  <c r="BJ37" i="16" s="1"/>
  <c r="AB37" i="16"/>
  <c r="AA37" i="16"/>
  <c r="Z37" i="16"/>
  <c r="BG37" i="16" s="1"/>
  <c r="Y37" i="16"/>
  <c r="Y30" i="16" s="1"/>
  <c r="N37" i="16"/>
  <c r="BP36" i="16"/>
  <c r="BO36" i="16"/>
  <c r="BL36" i="16"/>
  <c r="BK36" i="16"/>
  <c r="BH36" i="16"/>
  <c r="BG36" i="16"/>
  <c r="AV36" i="16"/>
  <c r="BF36" i="16" s="1"/>
  <c r="AU36" i="16"/>
  <c r="AU30" i="16" s="1"/>
  <c r="AI36" i="16"/>
  <c r="AH36" i="16"/>
  <c r="AG36" i="16"/>
  <c r="BN36" i="16" s="1"/>
  <c r="AF36" i="16"/>
  <c r="BM36" i="16" s="1"/>
  <c r="AE36" i="16"/>
  <c r="AD36" i="16"/>
  <c r="AC36" i="16"/>
  <c r="BJ36" i="16" s="1"/>
  <c r="AB36" i="16"/>
  <c r="BI36" i="16" s="1"/>
  <c r="AA36" i="16"/>
  <c r="Z36" i="16"/>
  <c r="Y36" i="16"/>
  <c r="N36" i="16"/>
  <c r="AJ36" i="16" s="1"/>
  <c r="BQ36" i="16" s="1"/>
  <c r="BO35" i="16"/>
  <c r="BN35" i="16"/>
  <c r="BK35" i="16"/>
  <c r="BJ35" i="16"/>
  <c r="BG35" i="16"/>
  <c r="BF35" i="16"/>
  <c r="AV35" i="16"/>
  <c r="AU35" i="16"/>
  <c r="AI35" i="16"/>
  <c r="BP35" i="16" s="1"/>
  <c r="AH35" i="16"/>
  <c r="AG35" i="16"/>
  <c r="AF35" i="16"/>
  <c r="BM35" i="16" s="1"/>
  <c r="AE35" i="16"/>
  <c r="BL35" i="16" s="1"/>
  <c r="AD35" i="16"/>
  <c r="AC35" i="16"/>
  <c r="AB35" i="16"/>
  <c r="BI35" i="16" s="1"/>
  <c r="AA35" i="16"/>
  <c r="BH35" i="16" s="1"/>
  <c r="Z35" i="16"/>
  <c r="T35" i="16"/>
  <c r="Y35" i="16" s="1"/>
  <c r="N35" i="16"/>
  <c r="AJ35" i="16" s="1"/>
  <c r="BQ35" i="16" s="1"/>
  <c r="BO34" i="16"/>
  <c r="BN34" i="16"/>
  <c r="BK34" i="16"/>
  <c r="BJ34" i="16"/>
  <c r="BG34" i="16"/>
  <c r="BF34" i="16"/>
  <c r="AV34" i="16"/>
  <c r="AU34" i="16"/>
  <c r="AI34" i="16"/>
  <c r="BP34" i="16" s="1"/>
  <c r="AH34" i="16"/>
  <c r="AG34" i="16"/>
  <c r="AF34" i="16"/>
  <c r="BM34" i="16" s="1"/>
  <c r="AE34" i="16"/>
  <c r="BL34" i="16" s="1"/>
  <c r="AD34" i="16"/>
  <c r="AC34" i="16"/>
  <c r="AB34" i="16"/>
  <c r="BI34" i="16" s="1"/>
  <c r="AA34" i="16"/>
  <c r="BH34" i="16" s="1"/>
  <c r="Z34" i="16"/>
  <c r="T34" i="16"/>
  <c r="Y34" i="16" s="1"/>
  <c r="N34" i="16"/>
  <c r="AJ34" i="16" s="1"/>
  <c r="BQ34" i="16" s="1"/>
  <c r="BO33" i="16"/>
  <c r="BN33" i="16"/>
  <c r="BK33" i="16"/>
  <c r="BJ33" i="16"/>
  <c r="BG33" i="16"/>
  <c r="BF33" i="16"/>
  <c r="AV33" i="16"/>
  <c r="AU33" i="16"/>
  <c r="AI33" i="16"/>
  <c r="BP33" i="16" s="1"/>
  <c r="AH33" i="16"/>
  <c r="AG33" i="16"/>
  <c r="AF33" i="16"/>
  <c r="BM33" i="16" s="1"/>
  <c r="AE33" i="16"/>
  <c r="BL33" i="16" s="1"/>
  <c r="AD33" i="16"/>
  <c r="AC33" i="16"/>
  <c r="AB33" i="16"/>
  <c r="BI33" i="16" s="1"/>
  <c r="BI30" i="16" s="1"/>
  <c r="AA33" i="16"/>
  <c r="BH33" i="16" s="1"/>
  <c r="Z33" i="16"/>
  <c r="T33" i="16"/>
  <c r="Y33" i="16" s="1"/>
  <c r="N33" i="16"/>
  <c r="AJ33" i="16" s="1"/>
  <c r="BQ33" i="16" s="1"/>
  <c r="BO32" i="16"/>
  <c r="BN32" i="16"/>
  <c r="BK32" i="16"/>
  <c r="BJ32" i="16"/>
  <c r="BG32" i="16"/>
  <c r="BF32" i="16"/>
  <c r="AV32" i="16"/>
  <c r="AU32" i="16"/>
  <c r="AI32" i="16"/>
  <c r="BP32" i="16" s="1"/>
  <c r="AH32" i="16"/>
  <c r="AG32" i="16"/>
  <c r="AF32" i="16"/>
  <c r="BM32" i="16" s="1"/>
  <c r="AE32" i="16"/>
  <c r="BL32" i="16" s="1"/>
  <c r="AD32" i="16"/>
  <c r="AC32" i="16"/>
  <c r="AB32" i="16"/>
  <c r="BI32" i="16" s="1"/>
  <c r="AA32" i="16"/>
  <c r="BH32" i="16" s="1"/>
  <c r="Z32" i="16"/>
  <c r="Y32" i="16"/>
  <c r="N32" i="16"/>
  <c r="BQ31" i="16"/>
  <c r="BN31" i="16"/>
  <c r="BM31" i="16"/>
  <c r="BJ31" i="16"/>
  <c r="BI31" i="16"/>
  <c r="AV31" i="16"/>
  <c r="AV30" i="16" s="1"/>
  <c r="AU31" i="16"/>
  <c r="AI31" i="16"/>
  <c r="AH31" i="16"/>
  <c r="AG31" i="16"/>
  <c r="AF31" i="16"/>
  <c r="AE31" i="16"/>
  <c r="AD31" i="16"/>
  <c r="AC31" i="16"/>
  <c r="AB31" i="16"/>
  <c r="AA31" i="16"/>
  <c r="Z31" i="16"/>
  <c r="Y31" i="16"/>
  <c r="N31" i="16"/>
  <c r="AJ31" i="16" s="1"/>
  <c r="BM30" i="16"/>
  <c r="BE30" i="16"/>
  <c r="BD30" i="16"/>
  <c r="BC30" i="16"/>
  <c r="BB30" i="16"/>
  <c r="BA30" i="16"/>
  <c r="AZ30" i="16"/>
  <c r="AY30" i="16"/>
  <c r="AX30" i="16"/>
  <c r="AW30" i="16"/>
  <c r="AT30" i="16"/>
  <c r="AS30" i="16"/>
  <c r="AR30" i="16"/>
  <c r="AQ30" i="16"/>
  <c r="AP30" i="16"/>
  <c r="AO30" i="16"/>
  <c r="AN30" i="16"/>
  <c r="AM30" i="16"/>
  <c r="AL30" i="16"/>
  <c r="AK30" i="16"/>
  <c r="AB30" i="16"/>
  <c r="X30" i="16"/>
  <c r="W30" i="16"/>
  <c r="V30" i="16"/>
  <c r="U30" i="16"/>
  <c r="T30" i="16"/>
  <c r="S30" i="16"/>
  <c r="R30" i="16"/>
  <c r="Q30" i="16"/>
  <c r="P30" i="16"/>
  <c r="O30" i="16"/>
  <c r="M30" i="16"/>
  <c r="L30" i="16"/>
  <c r="K30" i="16"/>
  <c r="J30" i="16"/>
  <c r="I30" i="16"/>
  <c r="H30" i="16"/>
  <c r="G30" i="16"/>
  <c r="F30" i="16"/>
  <c r="E30" i="16"/>
  <c r="D30" i="16"/>
  <c r="BO29" i="16"/>
  <c r="BN29" i="16"/>
  <c r="BK29" i="16"/>
  <c r="BJ29" i="16"/>
  <c r="BG29" i="16"/>
  <c r="BF29" i="16"/>
  <c r="AV29" i="16"/>
  <c r="AU29" i="16"/>
  <c r="AI29" i="16"/>
  <c r="BP29" i="16" s="1"/>
  <c r="AH29" i="16"/>
  <c r="AG29" i="16"/>
  <c r="AF29" i="16"/>
  <c r="BM29" i="16" s="1"/>
  <c r="AE29" i="16"/>
  <c r="BL29" i="16" s="1"/>
  <c r="AD29" i="16"/>
  <c r="AC29" i="16"/>
  <c r="AB29" i="16"/>
  <c r="BI29" i="16" s="1"/>
  <c r="AA29" i="16"/>
  <c r="BH29" i="16" s="1"/>
  <c r="Z29" i="16"/>
  <c r="Y29" i="16"/>
  <c r="N29" i="16"/>
  <c r="AJ29" i="16" s="1"/>
  <c r="BQ29" i="16" s="1"/>
  <c r="BN28" i="16"/>
  <c r="BM28" i="16"/>
  <c r="BJ28" i="16"/>
  <c r="BI28" i="16"/>
  <c r="BF28" i="16"/>
  <c r="AV28" i="16"/>
  <c r="AU28" i="16"/>
  <c r="AI28" i="16"/>
  <c r="BP28" i="16" s="1"/>
  <c r="AH28" i="16"/>
  <c r="BO28" i="16" s="1"/>
  <c r="AG28" i="16"/>
  <c r="AF28" i="16"/>
  <c r="AE28" i="16"/>
  <c r="BL28" i="16" s="1"/>
  <c r="AD28" i="16"/>
  <c r="BK28" i="16" s="1"/>
  <c r="AC28" i="16"/>
  <c r="AB28" i="16"/>
  <c r="AA28" i="16"/>
  <c r="BH28" i="16" s="1"/>
  <c r="Z28" i="16"/>
  <c r="BG28" i="16" s="1"/>
  <c r="Y28" i="16"/>
  <c r="N28" i="16"/>
  <c r="AJ28" i="16" s="1"/>
  <c r="BQ28" i="16" s="1"/>
  <c r="BP27" i="16"/>
  <c r="BP20" i="16" s="1"/>
  <c r="BM27" i="16"/>
  <c r="BL27" i="16"/>
  <c r="BI27" i="16"/>
  <c r="BH27" i="16"/>
  <c r="BH20" i="16" s="1"/>
  <c r="AV27" i="16"/>
  <c r="BF27" i="16" s="1"/>
  <c r="AU27" i="16"/>
  <c r="AI27" i="16"/>
  <c r="AH27" i="16"/>
  <c r="BO27" i="16" s="1"/>
  <c r="AG27" i="16"/>
  <c r="BN27" i="16" s="1"/>
  <c r="AF27" i="16"/>
  <c r="AE27" i="16"/>
  <c r="AD27" i="16"/>
  <c r="BK27" i="16" s="1"/>
  <c r="AC27" i="16"/>
  <c r="BJ27" i="16" s="1"/>
  <c r="AB27" i="16"/>
  <c r="AA27" i="16"/>
  <c r="Z27" i="16"/>
  <c r="BG27" i="16" s="1"/>
  <c r="Y27" i="16"/>
  <c r="N27" i="16"/>
  <c r="AJ27" i="16" s="1"/>
  <c r="BQ27" i="16" s="1"/>
  <c r="BP26" i="16"/>
  <c r="BO26" i="16"/>
  <c r="BL26" i="16"/>
  <c r="BK26" i="16"/>
  <c r="BH26" i="16"/>
  <c r="BG26" i="16"/>
  <c r="AV26" i="16"/>
  <c r="BF26" i="16" s="1"/>
  <c r="AU26" i="16"/>
  <c r="AI26" i="16"/>
  <c r="AH26" i="16"/>
  <c r="AG26" i="16"/>
  <c r="BN26" i="16" s="1"/>
  <c r="AF26" i="16"/>
  <c r="BM26" i="16" s="1"/>
  <c r="AE26" i="16"/>
  <c r="AD26" i="16"/>
  <c r="AC26" i="16"/>
  <c r="BJ26" i="16" s="1"/>
  <c r="AB26" i="16"/>
  <c r="BI26" i="16" s="1"/>
  <c r="AA26" i="16"/>
  <c r="Z26" i="16"/>
  <c r="Y26" i="16"/>
  <c r="N26" i="16"/>
  <c r="AJ26" i="16" s="1"/>
  <c r="BQ26" i="16" s="1"/>
  <c r="BO25" i="16"/>
  <c r="BN25" i="16"/>
  <c r="BK25" i="16"/>
  <c r="BJ25" i="16"/>
  <c r="BG25" i="16"/>
  <c r="BF25" i="16"/>
  <c r="AV25" i="16"/>
  <c r="AU25" i="16"/>
  <c r="AI25" i="16"/>
  <c r="BP25" i="16" s="1"/>
  <c r="AH25" i="16"/>
  <c r="AG25" i="16"/>
  <c r="AF25" i="16"/>
  <c r="BM25" i="16" s="1"/>
  <c r="AE25" i="16"/>
  <c r="BL25" i="16" s="1"/>
  <c r="AD25" i="16"/>
  <c r="AC25" i="16"/>
  <c r="AB25" i="16"/>
  <c r="BI25" i="16" s="1"/>
  <c r="AA25" i="16"/>
  <c r="BH25" i="16" s="1"/>
  <c r="Z25" i="16"/>
  <c r="Y25" i="16"/>
  <c r="N25" i="16"/>
  <c r="N20" i="16" s="1"/>
  <c r="BN24" i="16"/>
  <c r="BM24" i="16"/>
  <c r="BJ24" i="16"/>
  <c r="BI24" i="16"/>
  <c r="BF24" i="16"/>
  <c r="AV24" i="16"/>
  <c r="AU24" i="16"/>
  <c r="AI24" i="16"/>
  <c r="BP24" i="16" s="1"/>
  <c r="AH24" i="16"/>
  <c r="BO24" i="16" s="1"/>
  <c r="AG24" i="16"/>
  <c r="AF24" i="16"/>
  <c r="AE24" i="16"/>
  <c r="BL24" i="16" s="1"/>
  <c r="AD24" i="16"/>
  <c r="BK24" i="16" s="1"/>
  <c r="AC24" i="16"/>
  <c r="AB24" i="16"/>
  <c r="AA24" i="16"/>
  <c r="BH24" i="16" s="1"/>
  <c r="Z24" i="16"/>
  <c r="BG24" i="16" s="1"/>
  <c r="Y24" i="16"/>
  <c r="N24" i="16"/>
  <c r="AJ24" i="16" s="1"/>
  <c r="BQ24" i="16" s="1"/>
  <c r="BP23" i="16"/>
  <c r="BM23" i="16"/>
  <c r="BL23" i="16"/>
  <c r="BI23" i="16"/>
  <c r="BH23" i="16"/>
  <c r="AV23" i="16"/>
  <c r="BF23" i="16" s="1"/>
  <c r="AU23" i="16"/>
  <c r="AI23" i="16"/>
  <c r="AH23" i="16"/>
  <c r="BO23" i="16" s="1"/>
  <c r="AG23" i="16"/>
  <c r="BN23" i="16" s="1"/>
  <c r="AF23" i="16"/>
  <c r="AD23" i="16"/>
  <c r="BK23" i="16" s="1"/>
  <c r="AC23" i="16"/>
  <c r="BJ23" i="16" s="1"/>
  <c r="AB23" i="16"/>
  <c r="AA23" i="16"/>
  <c r="Z23" i="16"/>
  <c r="BG23" i="16" s="1"/>
  <c r="Y23" i="16"/>
  <c r="T23" i="16"/>
  <c r="AE23" i="16" s="1"/>
  <c r="N23" i="16"/>
  <c r="AJ23" i="16" s="1"/>
  <c r="BQ23" i="16" s="1"/>
  <c r="BP22" i="16"/>
  <c r="BM22" i="16"/>
  <c r="BL22" i="16"/>
  <c r="BI22" i="16"/>
  <c r="BH22" i="16"/>
  <c r="AV22" i="16"/>
  <c r="BF22" i="16" s="1"/>
  <c r="AU22" i="16"/>
  <c r="AI22" i="16"/>
  <c r="AH22" i="16"/>
  <c r="AG22" i="16"/>
  <c r="BN22" i="16" s="1"/>
  <c r="AF22" i="16"/>
  <c r="AE22" i="16"/>
  <c r="AD22" i="16"/>
  <c r="AC22" i="16"/>
  <c r="BJ22" i="16" s="1"/>
  <c r="AB22" i="16"/>
  <c r="AA22" i="16"/>
  <c r="Z22" i="16"/>
  <c r="Y22" i="16"/>
  <c r="N22" i="16"/>
  <c r="AJ22" i="16" s="1"/>
  <c r="BQ22" i="16" s="1"/>
  <c r="BP21" i="16"/>
  <c r="BO21" i="16"/>
  <c r="BK21" i="16"/>
  <c r="BH21" i="16"/>
  <c r="BG21" i="16"/>
  <c r="AV21" i="16"/>
  <c r="BF21" i="16" s="1"/>
  <c r="AU21" i="16"/>
  <c r="AU20" i="16" s="1"/>
  <c r="AI21" i="16"/>
  <c r="AH21" i="16"/>
  <c r="AG21" i="16"/>
  <c r="AF21" i="16"/>
  <c r="BM21" i="16" s="1"/>
  <c r="AD21" i="16"/>
  <c r="AC21" i="16"/>
  <c r="AB21" i="16"/>
  <c r="BI21" i="16" s="1"/>
  <c r="BI20" i="16" s="1"/>
  <c r="AA21" i="16"/>
  <c r="Z21" i="16"/>
  <c r="T21" i="16"/>
  <c r="AE21" i="16" s="1"/>
  <c r="BL21" i="16" s="1"/>
  <c r="BL20" i="16" s="1"/>
  <c r="N21" i="16"/>
  <c r="BE20" i="16"/>
  <c r="BD20" i="16"/>
  <c r="BC20" i="16"/>
  <c r="BB20" i="16"/>
  <c r="BA20" i="16"/>
  <c r="AZ20" i="16"/>
  <c r="AY20" i="16"/>
  <c r="AX20" i="16"/>
  <c r="AW20" i="16"/>
  <c r="AV20" i="16"/>
  <c r="AT20" i="16"/>
  <c r="AS20" i="16"/>
  <c r="AR20" i="16"/>
  <c r="AQ20" i="16"/>
  <c r="AP20" i="16"/>
  <c r="AO20" i="16"/>
  <c r="AN20" i="16"/>
  <c r="AM20" i="16"/>
  <c r="AL20" i="16"/>
  <c r="AK20" i="16"/>
  <c r="AI20" i="16"/>
  <c r="AE20" i="16"/>
  <c r="AA20" i="16"/>
  <c r="X20" i="16"/>
  <c r="W20" i="16"/>
  <c r="V20" i="16"/>
  <c r="U20" i="16"/>
  <c r="S20" i="16"/>
  <c r="R20" i="16"/>
  <c r="Q20" i="16"/>
  <c r="P20" i="16"/>
  <c r="O20" i="16"/>
  <c r="M20" i="16"/>
  <c r="L20" i="16"/>
  <c r="K20" i="16"/>
  <c r="J20" i="16"/>
  <c r="I20" i="16"/>
  <c r="H20" i="16"/>
  <c r="G20" i="16"/>
  <c r="F20" i="16"/>
  <c r="E20" i="16"/>
  <c r="D20" i="16"/>
  <c r="BN19" i="16"/>
  <c r="BM19" i="16"/>
  <c r="BJ19" i="16"/>
  <c r="BI19" i="16"/>
  <c r="BF19" i="16"/>
  <c r="AV19" i="16"/>
  <c r="AU19" i="16"/>
  <c r="AI19" i="16"/>
  <c r="BP19" i="16" s="1"/>
  <c r="AH19" i="16"/>
  <c r="BO19" i="16" s="1"/>
  <c r="AG19" i="16"/>
  <c r="AF19" i="16"/>
  <c r="AE19" i="16"/>
  <c r="BL19" i="16" s="1"/>
  <c r="AD19" i="16"/>
  <c r="BK19" i="16" s="1"/>
  <c r="AC19" i="16"/>
  <c r="AB19" i="16"/>
  <c r="AA19" i="16"/>
  <c r="BH19" i="16" s="1"/>
  <c r="Z19" i="16"/>
  <c r="BG19" i="16" s="1"/>
  <c r="Y19" i="16"/>
  <c r="N19" i="16"/>
  <c r="AJ19" i="16" s="1"/>
  <c r="BQ19" i="16" s="1"/>
  <c r="BP18" i="16"/>
  <c r="BM18" i="16"/>
  <c r="BL18" i="16"/>
  <c r="BI18" i="16"/>
  <c r="BH18" i="16"/>
  <c r="AV18" i="16"/>
  <c r="BF18" i="16" s="1"/>
  <c r="AU18" i="16"/>
  <c r="AI18" i="16"/>
  <c r="AH18" i="16"/>
  <c r="BO18" i="16" s="1"/>
  <c r="AG18" i="16"/>
  <c r="BN18" i="16" s="1"/>
  <c r="AF18" i="16"/>
  <c r="AE18" i="16"/>
  <c r="AD18" i="16"/>
  <c r="BK18" i="16" s="1"/>
  <c r="AC18" i="16"/>
  <c r="BJ18" i="16" s="1"/>
  <c r="AB18" i="16"/>
  <c r="AA18" i="16"/>
  <c r="Z18" i="16"/>
  <c r="BG18" i="16" s="1"/>
  <c r="Y18" i="16"/>
  <c r="N18" i="16"/>
  <c r="AJ18" i="16" s="1"/>
  <c r="BQ18" i="16" s="1"/>
  <c r="BP17" i="16"/>
  <c r="BO17" i="16"/>
  <c r="BL17" i="16"/>
  <c r="BK17" i="16"/>
  <c r="BH17" i="16"/>
  <c r="BG17" i="16"/>
  <c r="AV17" i="16"/>
  <c r="BF17" i="16" s="1"/>
  <c r="AU17" i="16"/>
  <c r="AI17" i="16"/>
  <c r="AH17" i="16"/>
  <c r="AG17" i="16"/>
  <c r="BN17" i="16" s="1"/>
  <c r="AF17" i="16"/>
  <c r="BM17" i="16" s="1"/>
  <c r="AE17" i="16"/>
  <c r="AD17" i="16"/>
  <c r="AC17" i="16"/>
  <c r="BJ17" i="16" s="1"/>
  <c r="AB17" i="16"/>
  <c r="BI17" i="16" s="1"/>
  <c r="AA17" i="16"/>
  <c r="Z17" i="16"/>
  <c r="Y17" i="16"/>
  <c r="N17" i="16"/>
  <c r="AJ17" i="16" s="1"/>
  <c r="BQ17" i="16" s="1"/>
  <c r="BO16" i="16"/>
  <c r="BO12" i="16" s="1"/>
  <c r="BN16" i="16"/>
  <c r="BK16" i="16"/>
  <c r="BJ16" i="16"/>
  <c r="BG16" i="16"/>
  <c r="BG12" i="16" s="1"/>
  <c r="BF16" i="16"/>
  <c r="AV16" i="16"/>
  <c r="AU16" i="16"/>
  <c r="AI16" i="16"/>
  <c r="BP16" i="16" s="1"/>
  <c r="AH16" i="16"/>
  <c r="AG16" i="16"/>
  <c r="AF16" i="16"/>
  <c r="BM16" i="16" s="1"/>
  <c r="AE16" i="16"/>
  <c r="BL16" i="16" s="1"/>
  <c r="AD16" i="16"/>
  <c r="AC16" i="16"/>
  <c r="AB16" i="16"/>
  <c r="BI16" i="16" s="1"/>
  <c r="AA16" i="16"/>
  <c r="BH16" i="16" s="1"/>
  <c r="Z16" i="16"/>
  <c r="Y16" i="16"/>
  <c r="N16" i="16"/>
  <c r="AJ16" i="16" s="1"/>
  <c r="BQ16" i="16" s="1"/>
  <c r="BN15" i="16"/>
  <c r="BM15" i="16"/>
  <c r="BJ15" i="16"/>
  <c r="BI15" i="16"/>
  <c r="BF15" i="16"/>
  <c r="AV15" i="16"/>
  <c r="AU15" i="16"/>
  <c r="AI15" i="16"/>
  <c r="BP15" i="16" s="1"/>
  <c r="AH15" i="16"/>
  <c r="BO15" i="16" s="1"/>
  <c r="AG15" i="16"/>
  <c r="AF15" i="16"/>
  <c r="AE15" i="16"/>
  <c r="BL15" i="16" s="1"/>
  <c r="AD15" i="16"/>
  <c r="BK15" i="16" s="1"/>
  <c r="AC15" i="16"/>
  <c r="AB15" i="16"/>
  <c r="AA15" i="16"/>
  <c r="BH15" i="16" s="1"/>
  <c r="Z15" i="16"/>
  <c r="BG15" i="16" s="1"/>
  <c r="Y15" i="16"/>
  <c r="N15" i="16"/>
  <c r="AJ15" i="16" s="1"/>
  <c r="BQ15" i="16" s="1"/>
  <c r="BP14" i="16"/>
  <c r="BM14" i="16"/>
  <c r="BL14" i="16"/>
  <c r="BI14" i="16"/>
  <c r="BH14" i="16"/>
  <c r="AV14" i="16"/>
  <c r="AU14" i="16"/>
  <c r="AI14" i="16"/>
  <c r="AH14" i="16"/>
  <c r="BO14" i="16" s="1"/>
  <c r="AG14" i="16"/>
  <c r="BN14" i="16" s="1"/>
  <c r="AF14" i="16"/>
  <c r="AE14" i="16"/>
  <c r="AD14" i="16"/>
  <c r="BK14" i="16" s="1"/>
  <c r="AC14" i="16"/>
  <c r="BJ14" i="16" s="1"/>
  <c r="AB14" i="16"/>
  <c r="AA14" i="16"/>
  <c r="Z14" i="16"/>
  <c r="BG14" i="16" s="1"/>
  <c r="Y14" i="16"/>
  <c r="N14" i="16"/>
  <c r="AJ14" i="16" s="1"/>
  <c r="BQ14" i="16" s="1"/>
  <c r="BP13" i="16"/>
  <c r="BO13" i="16"/>
  <c r="BL13" i="16"/>
  <c r="BK13" i="16"/>
  <c r="BH13" i="16"/>
  <c r="BG13" i="16"/>
  <c r="AV13" i="16"/>
  <c r="BF13" i="16" s="1"/>
  <c r="AU13" i="16"/>
  <c r="AU12" i="16" s="1"/>
  <c r="AI13" i="16"/>
  <c r="AH13" i="16"/>
  <c r="AG13" i="16"/>
  <c r="AF13" i="16"/>
  <c r="BM13" i="16" s="1"/>
  <c r="AE13" i="16"/>
  <c r="AD13" i="16"/>
  <c r="AC13" i="16"/>
  <c r="AB13" i="16"/>
  <c r="BI13" i="16" s="1"/>
  <c r="AA13" i="16"/>
  <c r="Z13" i="16"/>
  <c r="Y13" i="16"/>
  <c r="Y12" i="16" s="1"/>
  <c r="N13" i="16"/>
  <c r="AJ13" i="16" s="1"/>
  <c r="BK12" i="16"/>
  <c r="BE12" i="16"/>
  <c r="BD12" i="16"/>
  <c r="BC12" i="16"/>
  <c r="BC84" i="16" s="1"/>
  <c r="BB12" i="16"/>
  <c r="BB84" i="16" s="1"/>
  <c r="BA12" i="16"/>
  <c r="AZ12" i="16"/>
  <c r="AY12" i="16"/>
  <c r="AY84" i="16" s="1"/>
  <c r="AX12" i="16"/>
  <c r="AX84" i="16" s="1"/>
  <c r="AW12" i="16"/>
  <c r="AT12" i="16"/>
  <c r="AT84" i="16" s="1"/>
  <c r="AS12" i="16"/>
  <c r="AR12" i="16"/>
  <c r="AR84" i="16" s="1"/>
  <c r="AQ12" i="16"/>
  <c r="AP12" i="16"/>
  <c r="AP84" i="16" s="1"/>
  <c r="AO12" i="16"/>
  <c r="AN12" i="16"/>
  <c r="AN84" i="16" s="1"/>
  <c r="AM12" i="16"/>
  <c r="AL12" i="16"/>
  <c r="AL84" i="16" s="1"/>
  <c r="AK12" i="16"/>
  <c r="AI12" i="16"/>
  <c r="AE12" i="16"/>
  <c r="Z12" i="16"/>
  <c r="X12" i="16"/>
  <c r="W12" i="16"/>
  <c r="V12" i="16"/>
  <c r="V84" i="16" s="1"/>
  <c r="U12" i="16"/>
  <c r="T12" i="16"/>
  <c r="S12" i="16"/>
  <c r="R12" i="16"/>
  <c r="R84" i="16" s="1"/>
  <c r="Q12" i="16"/>
  <c r="P12" i="16"/>
  <c r="O12" i="16"/>
  <c r="M12" i="16"/>
  <c r="L12" i="16"/>
  <c r="K12" i="16"/>
  <c r="K84" i="16" s="1"/>
  <c r="J12" i="16"/>
  <c r="J84" i="16" s="1"/>
  <c r="I12" i="16"/>
  <c r="H12" i="16"/>
  <c r="G12" i="16"/>
  <c r="G84" i="16" s="1"/>
  <c r="F12" i="16"/>
  <c r="F84" i="16" s="1"/>
  <c r="E12" i="16"/>
  <c r="D12" i="16"/>
  <c r="F84" i="17" l="1"/>
  <c r="I30" i="17"/>
  <c r="I84" i="17" s="1"/>
  <c r="I40" i="17"/>
  <c r="BO20" i="16"/>
  <c r="BQ13" i="16"/>
  <c r="BQ12" i="16" s="1"/>
  <c r="AJ12" i="16"/>
  <c r="BN21" i="16"/>
  <c r="BN20" i="16" s="1"/>
  <c r="AG20" i="16"/>
  <c r="BJ42" i="16"/>
  <c r="AD42" i="16"/>
  <c r="BP48" i="16"/>
  <c r="AG74" i="16"/>
  <c r="N12" i="16"/>
  <c r="AA12" i="16"/>
  <c r="AF12" i="16"/>
  <c r="BL12" i="16"/>
  <c r="AV12" i="16"/>
  <c r="AV84" i="16" s="1"/>
  <c r="BF14" i="16"/>
  <c r="BF12" i="16" s="1"/>
  <c r="T20" i="16"/>
  <c r="AF20" i="16"/>
  <c r="Y21" i="16"/>
  <c r="BJ21" i="16"/>
  <c r="BJ20" i="16" s="1"/>
  <c r="AC20" i="16"/>
  <c r="BF20" i="16"/>
  <c r="AC30" i="16"/>
  <c r="BG31" i="16"/>
  <c r="BG30" i="16" s="1"/>
  <c r="Z30" i="16"/>
  <c r="BK31" i="16"/>
  <c r="BK30" i="16" s="1"/>
  <c r="AD30" i="16"/>
  <c r="BO31" i="16"/>
  <c r="BO30" i="16" s="1"/>
  <c r="AH30" i="16"/>
  <c r="BF31" i="16"/>
  <c r="BF30" i="16" s="1"/>
  <c r="BN30" i="16"/>
  <c r="AJ37" i="16"/>
  <c r="BQ37" i="16" s="1"/>
  <c r="AE41" i="16"/>
  <c r="BJ41" i="16"/>
  <c r="BJ40" i="16" s="1"/>
  <c r="AD41" i="16"/>
  <c r="BK64" i="16"/>
  <c r="AD83" i="16"/>
  <c r="AC76" i="16"/>
  <c r="BJ13" i="16"/>
  <c r="BJ12" i="16" s="1"/>
  <c r="AC12" i="16"/>
  <c r="AE44" i="16"/>
  <c r="AD44" i="16"/>
  <c r="BL44" i="16"/>
  <c r="BM44" i="16"/>
  <c r="BG50" i="16"/>
  <c r="BJ55" i="16"/>
  <c r="BN13" i="16"/>
  <c r="BN12" i="16" s="1"/>
  <c r="AG12" i="16"/>
  <c r="AJ25" i="16"/>
  <c r="BQ25" i="16" s="1"/>
  <c r="O84" i="16"/>
  <c r="S84" i="16"/>
  <c r="W84" i="16"/>
  <c r="AB12" i="16"/>
  <c r="AB84" i="16" s="1"/>
  <c r="AH12" i="16"/>
  <c r="BG22" i="16"/>
  <c r="BG20" i="16" s="1"/>
  <c r="BG84" i="16" s="1"/>
  <c r="Z20" i="16"/>
  <c r="Z84" i="16" s="1"/>
  <c r="BK22" i="16"/>
  <c r="BK20" i="16" s="1"/>
  <c r="AD20" i="16"/>
  <c r="BO22" i="16"/>
  <c r="AH20" i="16"/>
  <c r="AF30" i="16"/>
  <c r="BH31" i="16"/>
  <c r="BH30" i="16" s="1"/>
  <c r="AA30" i="16"/>
  <c r="BL31" i="16"/>
  <c r="BL30" i="16" s="1"/>
  <c r="AE30" i="16"/>
  <c r="BP31" i="16"/>
  <c r="BP30" i="16" s="1"/>
  <c r="AI30" i="16"/>
  <c r="D84" i="16"/>
  <c r="H84" i="16"/>
  <c r="L84" i="16"/>
  <c r="P84" i="16"/>
  <c r="T84" i="16"/>
  <c r="X84" i="16"/>
  <c r="AD12" i="16"/>
  <c r="AM84" i="16"/>
  <c r="AQ84" i="16"/>
  <c r="BI12" i="16"/>
  <c r="BI84" i="16" s="1"/>
  <c r="BM12" i="16"/>
  <c r="BH12" i="16"/>
  <c r="BP12" i="16"/>
  <c r="AB20" i="16"/>
  <c r="BM20" i="16"/>
  <c r="AG30" i="16"/>
  <c r="BJ30" i="16"/>
  <c r="N30" i="16"/>
  <c r="AJ32" i="16"/>
  <c r="BH40" i="16"/>
  <c r="AU40" i="16"/>
  <c r="AU84" i="16" s="1"/>
  <c r="AA40" i="16"/>
  <c r="BH43" i="16"/>
  <c r="BN51" i="16"/>
  <c r="BK50" i="16"/>
  <c r="AD62" i="16"/>
  <c r="AC60" i="16"/>
  <c r="AE62" i="16"/>
  <c r="AE80" i="16"/>
  <c r="AF80" i="16" s="1"/>
  <c r="AJ43" i="16"/>
  <c r="BQ43" i="16" s="1"/>
  <c r="BQ40" i="16" s="1"/>
  <c r="AE51" i="16"/>
  <c r="AD51" i="16"/>
  <c r="AC50" i="16"/>
  <c r="AF55" i="16"/>
  <c r="AE55" i="16"/>
  <c r="BO56" i="16"/>
  <c r="BN56" i="16"/>
  <c r="BP56" i="16" s="1"/>
  <c r="BG60" i="16"/>
  <c r="BJ61" i="16"/>
  <c r="BO62" i="16"/>
  <c r="BP63" i="16"/>
  <c r="AG66" i="16"/>
  <c r="BQ73" i="16"/>
  <c r="BQ72" i="16" s="1"/>
  <c r="AJ72" i="16"/>
  <c r="AC72" i="16"/>
  <c r="AD75" i="16"/>
  <c r="BN77" i="16"/>
  <c r="BK76" i="16"/>
  <c r="BL82" i="16"/>
  <c r="BM82" i="16"/>
  <c r="AE45" i="16"/>
  <c r="AD45" i="16"/>
  <c r="AG47" i="16"/>
  <c r="BO48" i="16"/>
  <c r="BN48" i="16"/>
  <c r="AG49" i="16"/>
  <c r="AE59" i="16"/>
  <c r="AD59" i="16"/>
  <c r="BO65" i="16"/>
  <c r="BN65" i="16"/>
  <c r="AE71" i="16"/>
  <c r="AF71" i="16" s="1"/>
  <c r="AZ84" i="16"/>
  <c r="BD84" i="16"/>
  <c r="E84" i="16"/>
  <c r="I84" i="16"/>
  <c r="M84" i="16"/>
  <c r="Q84" i="16"/>
  <c r="U84" i="16"/>
  <c r="AK84" i="16"/>
  <c r="AO84" i="16"/>
  <c r="AS84" i="16"/>
  <c r="AW84" i="16"/>
  <c r="BA84" i="16"/>
  <c r="BE84" i="16"/>
  <c r="AB40" i="16"/>
  <c r="BL45" i="16"/>
  <c r="BO45" i="16" s="1"/>
  <c r="AG46" i="16"/>
  <c r="BM46" i="16"/>
  <c r="AF47" i="16"/>
  <c r="BM47" i="16"/>
  <c r="BL47" i="16"/>
  <c r="AE48" i="16"/>
  <c r="AD48" i="16"/>
  <c r="AF49" i="16"/>
  <c r="BL49" i="16"/>
  <c r="BO49" i="16" s="1"/>
  <c r="BQ50" i="16"/>
  <c r="BM51" i="16"/>
  <c r="AF52" i="16"/>
  <c r="BM52" i="16"/>
  <c r="BL52" i="16"/>
  <c r="AD53" i="16"/>
  <c r="BL53" i="16"/>
  <c r="BM53" i="16"/>
  <c r="BN54" i="16"/>
  <c r="BN57" i="16"/>
  <c r="BP57" i="16" s="1"/>
  <c r="AF58" i="16"/>
  <c r="BM74" i="16"/>
  <c r="BL74" i="16"/>
  <c r="BL46" i="16"/>
  <c r="BO46" i="16" s="1"/>
  <c r="BL51" i="16"/>
  <c r="BL57" i="16"/>
  <c r="BO57" i="16" s="1"/>
  <c r="BK60" i="16"/>
  <c r="BO68" i="16"/>
  <c r="AF73" i="16"/>
  <c r="BM73" i="16"/>
  <c r="BJ72" i="16"/>
  <c r="BO75" i="16"/>
  <c r="BN75" i="16"/>
  <c r="BP75" i="16" s="1"/>
  <c r="AE54" i="16"/>
  <c r="AE57" i="16"/>
  <c r="BM58" i="16"/>
  <c r="BP58" i="16" s="1"/>
  <c r="BN59" i="16"/>
  <c r="BP59" i="16" s="1"/>
  <c r="AE61" i="16"/>
  <c r="BP65" i="16"/>
  <c r="BM67" i="16"/>
  <c r="BL67" i="16"/>
  <c r="BN67" i="16" s="1"/>
  <c r="AD68" i="16"/>
  <c r="AD69" i="16"/>
  <c r="AE69" i="16" s="1"/>
  <c r="AE73" i="16"/>
  <c r="AE78" i="16"/>
  <c r="BG76" i="16"/>
  <c r="BJ78" i="16"/>
  <c r="AE81" i="16"/>
  <c r="BM54" i="16"/>
  <c r="BP54" i="16" s="1"/>
  <c r="AE56" i="16"/>
  <c r="AF56" i="16" s="1"/>
  <c r="AD60" i="16"/>
  <c r="BN62" i="16"/>
  <c r="BP62" i="16" s="1"/>
  <c r="AG63" i="16"/>
  <c r="AH63" i="16" s="1"/>
  <c r="AE65" i="16"/>
  <c r="AD65" i="16"/>
  <c r="AC64" i="16"/>
  <c r="BM66" i="16"/>
  <c r="BM64" i="16" s="1"/>
  <c r="BL66" i="16"/>
  <c r="BN66" i="16" s="1"/>
  <c r="BP68" i="16"/>
  <c r="BN69" i="16"/>
  <c r="BP69" i="16" s="1"/>
  <c r="AG70" i="16"/>
  <c r="AH70" i="16" s="1"/>
  <c r="AF74" i="16"/>
  <c r="BM77" i="16"/>
  <c r="BJ76" i="16"/>
  <c r="BL77" i="16"/>
  <c r="AD78" i="16"/>
  <c r="AE79" i="16"/>
  <c r="AD79" i="16"/>
  <c r="AF67" i="16"/>
  <c r="BM70" i="16"/>
  <c r="BP70" i="16" s="1"/>
  <c r="BM71" i="16"/>
  <c r="BL71" i="16"/>
  <c r="BN73" i="16"/>
  <c r="BK72" i="16"/>
  <c r="AF77" i="16"/>
  <c r="AG77" i="16" s="1"/>
  <c r="BQ76" i="16"/>
  <c r="AJ76" i="16"/>
  <c r="BM80" i="16"/>
  <c r="BP80" i="16" s="1"/>
  <c r="BM81" i="16"/>
  <c r="BL81" i="16"/>
  <c r="AE82" i="16"/>
  <c r="BN83" i="16"/>
  <c r="BP83" i="16" s="1"/>
  <c r="AG69" i="16" l="1"/>
  <c r="AH56" i="16"/>
  <c r="AH80" i="16"/>
  <c r="BN72" i="16"/>
  <c r="AF78" i="16"/>
  <c r="AD76" i="16"/>
  <c r="AG81" i="16"/>
  <c r="AF57" i="16"/>
  <c r="AG57" i="16"/>
  <c r="BO74" i="16"/>
  <c r="BN74" i="16"/>
  <c r="AH52" i="16"/>
  <c r="AH49" i="16"/>
  <c r="AI49" i="16" s="1"/>
  <c r="BO54" i="16"/>
  <c r="BN45" i="16"/>
  <c r="BP45" i="16" s="1"/>
  <c r="AD72" i="16"/>
  <c r="BL61" i="16"/>
  <c r="BM61" i="16"/>
  <c r="BJ60" i="16"/>
  <c r="BO80" i="16"/>
  <c r="BQ32" i="16"/>
  <c r="BQ30" i="16" s="1"/>
  <c r="AJ30" i="16"/>
  <c r="AJ40" i="16"/>
  <c r="AC84" i="16"/>
  <c r="BL41" i="16"/>
  <c r="AE40" i="16"/>
  <c r="BO70" i="16"/>
  <c r="AF42" i="16"/>
  <c r="BK42" i="16"/>
  <c r="AI63" i="16"/>
  <c r="AG78" i="16"/>
  <c r="BP67" i="16"/>
  <c r="BN53" i="16"/>
  <c r="BP53" i="16" s="1"/>
  <c r="BO53" i="16"/>
  <c r="BP52" i="16"/>
  <c r="BO47" i="16"/>
  <c r="BN47" i="16"/>
  <c r="BP47" i="16" s="1"/>
  <c r="AG71" i="16"/>
  <c r="AH46" i="16"/>
  <c r="AI46" i="16" s="1"/>
  <c r="AG62" i="16"/>
  <c r="BH84" i="16"/>
  <c r="BN46" i="16"/>
  <c r="BP46" i="16" s="1"/>
  <c r="AG44" i="16"/>
  <c r="BO81" i="16"/>
  <c r="BN81" i="16"/>
  <c r="BN71" i="16"/>
  <c r="BO71" i="16"/>
  <c r="AF82" i="16"/>
  <c r="BL76" i="16"/>
  <c r="BO77" i="16"/>
  <c r="AH74" i="16"/>
  <c r="AI74" i="16" s="1"/>
  <c r="AD64" i="16"/>
  <c r="AF65" i="16"/>
  <c r="BL78" i="16"/>
  <c r="BM78" i="16"/>
  <c r="AF68" i="16"/>
  <c r="AG61" i="16"/>
  <c r="AF61" i="16"/>
  <c r="AE60" i="16"/>
  <c r="AF54" i="16"/>
  <c r="AE68" i="16"/>
  <c r="BP74" i="16"/>
  <c r="AE53" i="16"/>
  <c r="BM50" i="16"/>
  <c r="BP51" i="16"/>
  <c r="AF48" i="16"/>
  <c r="AH47" i="16"/>
  <c r="AI47" i="16" s="1"/>
  <c r="BN64" i="16"/>
  <c r="AG52" i="16"/>
  <c r="AF45" i="16"/>
  <c r="BO82" i="16"/>
  <c r="BN82" i="16"/>
  <c r="BP82" i="16" s="1"/>
  <c r="AE75" i="16"/>
  <c r="AF51" i="16"/>
  <c r="AD50" i="16"/>
  <c r="AF62" i="16"/>
  <c r="BL55" i="16"/>
  <c r="BM55" i="16"/>
  <c r="BJ50" i="16"/>
  <c r="BJ84" i="16" s="1"/>
  <c r="BO44" i="16"/>
  <c r="BN44" i="16"/>
  <c r="BP44" i="16" s="1"/>
  <c r="AE83" i="16"/>
  <c r="AH66" i="16"/>
  <c r="AI66" i="16" s="1"/>
  <c r="BF84" i="16"/>
  <c r="AA84" i="16"/>
  <c r="BP77" i="16"/>
  <c r="BM76" i="16"/>
  <c r="BP66" i="16"/>
  <c r="BP64" i="16" s="1"/>
  <c r="AF69" i="16"/>
  <c r="BP81" i="16"/>
  <c r="AH77" i="16"/>
  <c r="BP71" i="16"/>
  <c r="AF79" i="16"/>
  <c r="AI70" i="16"/>
  <c r="BO66" i="16"/>
  <c r="BO64" i="16" s="1"/>
  <c r="AE64" i="16"/>
  <c r="AG65" i="16"/>
  <c r="AG56" i="16"/>
  <c r="AG73" i="16"/>
  <c r="AE72" i="16"/>
  <c r="BO67" i="16"/>
  <c r="AF81" i="16"/>
  <c r="BM72" i="16"/>
  <c r="BP73" i="16"/>
  <c r="BP72" i="16" s="1"/>
  <c r="BO73" i="16"/>
  <c r="BO72" i="16" s="1"/>
  <c r="AG67" i="16"/>
  <c r="BO51" i="16"/>
  <c r="AH58" i="16"/>
  <c r="BO52" i="16"/>
  <c r="BN52" i="16"/>
  <c r="AG48" i="16"/>
  <c r="BL64" i="16"/>
  <c r="AF59" i="16"/>
  <c r="BN49" i="16"/>
  <c r="BP49" i="16" s="1"/>
  <c r="AG45" i="16"/>
  <c r="BO58" i="16"/>
  <c r="AG55" i="16"/>
  <c r="AG80" i="16"/>
  <c r="AF44" i="16"/>
  <c r="BL72" i="16"/>
  <c r="AF41" i="16"/>
  <c r="BK41" i="16"/>
  <c r="BK40" i="16" s="1"/>
  <c r="BK84" i="16" s="1"/>
  <c r="AD40" i="16"/>
  <c r="AD84" i="16" s="1"/>
  <c r="Y20" i="16"/>
  <c r="Y84" i="16" s="1"/>
  <c r="AJ21" i="16"/>
  <c r="N84" i="16"/>
  <c r="AG58" i="16"/>
  <c r="AE42" i="16"/>
  <c r="BQ21" i="16" l="1"/>
  <c r="BQ20" i="16" s="1"/>
  <c r="BQ84" i="16" s="1"/>
  <c r="AJ20" i="16"/>
  <c r="AJ84" i="16" s="1"/>
  <c r="AF40" i="16"/>
  <c r="BM41" i="16"/>
  <c r="AI55" i="16"/>
  <c r="AI48" i="16"/>
  <c r="BO55" i="16"/>
  <c r="BO50" i="16" s="1"/>
  <c r="BN55" i="16"/>
  <c r="BN50" i="16" s="1"/>
  <c r="AI61" i="16"/>
  <c r="AG60" i="16"/>
  <c r="AH65" i="16"/>
  <c r="AF64" i="16"/>
  <c r="AI71" i="16"/>
  <c r="AI78" i="16"/>
  <c r="BM42" i="16"/>
  <c r="BP61" i="16"/>
  <c r="BP60" i="16" s="1"/>
  <c r="BM60" i="16"/>
  <c r="BL42" i="16"/>
  <c r="AG42" i="16"/>
  <c r="AI80" i="16"/>
  <c r="AH51" i="16"/>
  <c r="AF50" i="16"/>
  <c r="AG54" i="16"/>
  <c r="BL40" i="16"/>
  <c r="BO61" i="16"/>
  <c r="BO60" i="16" s="1"/>
  <c r="BL60" i="16"/>
  <c r="BN61" i="16"/>
  <c r="BN60" i="16" s="1"/>
  <c r="AI57" i="16"/>
  <c r="AG82" i="16"/>
  <c r="AH71" i="16"/>
  <c r="AI58" i="16"/>
  <c r="AH44" i="16"/>
  <c r="AI44" i="16" s="1"/>
  <c r="AG51" i="16"/>
  <c r="BL50" i="16"/>
  <c r="AH73" i="16"/>
  <c r="AH45" i="16"/>
  <c r="AI45" i="16" s="1"/>
  <c r="AH48" i="16"/>
  <c r="AH55" i="16"/>
  <c r="AG59" i="16"/>
  <c r="AG79" i="16"/>
  <c r="AF83" i="16"/>
  <c r="AF53" i="16"/>
  <c r="AH57" i="16"/>
  <c r="AH78" i="16"/>
  <c r="AI77" i="16"/>
  <c r="AE50" i="16"/>
  <c r="AE84" i="16" s="1"/>
  <c r="AH81" i="16"/>
  <c r="AI81" i="16" s="1"/>
  <c r="AI56" i="16"/>
  <c r="AH69" i="16"/>
  <c r="AI69" i="16" s="1"/>
  <c r="BP55" i="16"/>
  <c r="AH62" i="16"/>
  <c r="AI62" i="16" s="1"/>
  <c r="AI52" i="16"/>
  <c r="BP50" i="16"/>
  <c r="AG68" i="16"/>
  <c r="AH61" i="16"/>
  <c r="AF60" i="16"/>
  <c r="BO78" i="16"/>
  <c r="BO76" i="16" s="1"/>
  <c r="BN78" i="16"/>
  <c r="BN76" i="16" s="1"/>
  <c r="AG41" i="16"/>
  <c r="AF75" i="16"/>
  <c r="AH67" i="16"/>
  <c r="AI67" i="16" s="1"/>
  <c r="AE76" i="16"/>
  <c r="AH83" i="16" l="1"/>
  <c r="BP78" i="16"/>
  <c r="BP76" i="16" s="1"/>
  <c r="AH82" i="16"/>
  <c r="AI82" i="16" s="1"/>
  <c r="AF84" i="16"/>
  <c r="AF72" i="16"/>
  <c r="BL84" i="16"/>
  <c r="AH68" i="16"/>
  <c r="AI68" i="16" s="1"/>
  <c r="AI42" i="16"/>
  <c r="BP42" i="16" s="1"/>
  <c r="BN42" i="16"/>
  <c r="AI60" i="16"/>
  <c r="AH79" i="16"/>
  <c r="AH76" i="16" s="1"/>
  <c r="AG76" i="16"/>
  <c r="BN41" i="16"/>
  <c r="BN40" i="16" s="1"/>
  <c r="BN84" i="16" s="1"/>
  <c r="AG40" i="16"/>
  <c r="AI59" i="16"/>
  <c r="AH54" i="16"/>
  <c r="AI54" i="16" s="1"/>
  <c r="AG64" i="16"/>
  <c r="BM40" i="16"/>
  <c r="BM84" i="16" s="1"/>
  <c r="AH60" i="16"/>
  <c r="AG75" i="16"/>
  <c r="AF76" i="16"/>
  <c r="AH53" i="16"/>
  <c r="AH50" i="16" s="1"/>
  <c r="AG83" i="16"/>
  <c r="AI73" i="16"/>
  <c r="AI51" i="16"/>
  <c r="AG50" i="16"/>
  <c r="AG53" i="16"/>
  <c r="AH59" i="16"/>
  <c r="AH42" i="16"/>
  <c r="BO42" i="16" s="1"/>
  <c r="AH64" i="16"/>
  <c r="AI65" i="16"/>
  <c r="AH41" i="16"/>
  <c r="AI79" i="16" l="1"/>
  <c r="BO41" i="16"/>
  <c r="BO40" i="16" s="1"/>
  <c r="BO84" i="16" s="1"/>
  <c r="AH40" i="16"/>
  <c r="AI75" i="16"/>
  <c r="AI72" i="16" s="1"/>
  <c r="AG72" i="16"/>
  <c r="AG84" i="16" s="1"/>
  <c r="AI64" i="16"/>
  <c r="AI53" i="16"/>
  <c r="AI50" i="16" s="1"/>
  <c r="AI83" i="16"/>
  <c r="AI41" i="16"/>
  <c r="AH75" i="16"/>
  <c r="AH72" i="16" s="1"/>
  <c r="BP41" i="16" l="1"/>
  <c r="BP40" i="16" s="1"/>
  <c r="BP84" i="16" s="1"/>
  <c r="AI40" i="16"/>
  <c r="AI76" i="16"/>
  <c r="AH84" i="16"/>
  <c r="AI84" i="16" l="1"/>
</calcChain>
</file>

<file path=xl/sharedStrings.xml><?xml version="1.0" encoding="utf-8"?>
<sst xmlns="http://schemas.openxmlformats.org/spreadsheetml/2006/main" count="312" uniqueCount="106">
  <si>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</si>
  <si>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</si>
  <si>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</si>
  <si>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</si>
  <si>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</si>
  <si>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</si>
  <si>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</si>
  <si>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</si>
  <si>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</si>
  <si>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</si>
  <si>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</si>
  <si>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</si>
  <si>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</si>
  <si>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</si>
  <si>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</si>
  <si>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</si>
  <si>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</si>
  <si>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</si>
  <si>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</si>
  <si>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</si>
  <si>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</si>
  <si>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</si>
  <si>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</si>
  <si>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</si>
  <si>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</si>
  <si>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</si>
  <si>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</si>
  <si>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</si>
  <si>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</si>
  <si>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</si>
  <si>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</si>
  <si>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</si>
  <si>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</si>
  <si>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</si>
  <si>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</si>
  <si>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</si>
  <si>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</si>
  <si>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</si>
  <si>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</si>
  <si>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</si>
  <si>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</si>
  <si>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</si>
  <si>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</si>
  <si>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</si>
  <si>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</si>
  <si>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</si>
  <si>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</si>
  <si>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</si>
  <si>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</si>
  <si>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</si>
  <si>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</si>
  <si>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</si>
  <si>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</si>
  <si>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</si>
  <si>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</si>
  <si>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</si>
  <si>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</si>
  <si>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</si>
  <si>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</si>
  <si>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</si>
  <si>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</si>
  <si>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</si>
  <si>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</si>
  <si>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</si>
  <si>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</si>
  <si>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</si>
  <si>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</si>
  <si>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</si>
  <si>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</si>
  <si>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</si>
  <si>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</si>
  <si>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</si>
  <si>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</si>
  <si>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</si>
  <si>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</si>
  <si>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</si>
  <si>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</si>
  <si>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</si>
  <si>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</si>
  <si>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</si>
  <si>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</si>
  <si>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</si>
  <si>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</si>
  <si>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</si>
  <si>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</si>
  <si>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</t>
  </si>
  <si>
    <t>Casa de las Artesanías del Estado de Yucatán</t>
  </si>
  <si>
    <t>CP. FRANCISCO DANIEL SIERRA FAJARDO</t>
  </si>
  <si>
    <t>CONTADOR GENERAL</t>
  </si>
  <si>
    <t>DIRECTORA GENERAL</t>
  </si>
  <si>
    <t>_____________________________________</t>
  </si>
  <si>
    <t>ELABORO</t>
  </si>
  <si>
    <t>AUTORIZO</t>
  </si>
  <si>
    <t>LIC. DAFNE CELINA LÓPEZ OSORIO</t>
  </si>
  <si>
    <t>Enero</t>
  </si>
  <si>
    <t>Febrero</t>
  </si>
  <si>
    <t>Marzo</t>
  </si>
  <si>
    <t>Abril</t>
  </si>
  <si>
    <t>Cuenta Pública 2019</t>
  </si>
  <si>
    <t>Mayo</t>
  </si>
  <si>
    <t>Junio</t>
  </si>
  <si>
    <t>Julio</t>
  </si>
  <si>
    <t>Agosto</t>
  </si>
  <si>
    <t>Septiembre</t>
  </si>
  <si>
    <t>Del 1 de Enero al 31 de Octubre de 2019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</si>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</sst>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10">
    <xf numFmtId="0" fontId="0" fillId="0" borderId="0" xfId="0"/>
    <xf numFmtId="0" fontId="0" fillId="0" borderId="0" xfId="0"/>
    <xf numFmtId="37" fontId="4" fillId="3" borderId="5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wrapText="1"/>
    </xf>
    <xf numFmtId="37" fontId="4" fillId="3" borderId="5" xfId="1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8" fillId="0" borderId="3" xfId="1" applyFont="1" applyFill="1" applyBorder="1" applyAlignment="1">
      <alignment horizontal="right"/>
    </xf>
    <xf numFmtId="43" fontId="9" fillId="0" borderId="3" xfId="1" applyFont="1" applyFill="1" applyBorder="1" applyAlignment="1" applyProtection="1">
      <alignment horizontal="right"/>
      <protection locked="0"/>
    </xf>
    <xf numFmtId="43" fontId="9" fillId="0" borderId="3" xfId="1" applyFont="1" applyFill="1" applyBorder="1" applyAlignment="1">
      <alignment horizontal="right"/>
    </xf>
    <xf numFmtId="43" fontId="9" fillId="0" borderId="7" xfId="1" applyFont="1" applyFill="1" applyBorder="1" applyAlignment="1" applyProtection="1">
      <alignment horizontal="right"/>
      <protection locked="0"/>
    </xf>
    <xf numFmtId="43" fontId="9" fillId="0" borderId="7" xfId="1" applyFont="1" applyFill="1" applyBorder="1" applyAlignment="1">
      <alignment horizontal="right"/>
    </xf>
    <xf numFmtId="43" fontId="9" fillId="2" borderId="7" xfId="1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 vertical="top"/>
    </xf>
    <xf numFmtId="37" fontId="4" fillId="3" borderId="14" xfId="1" applyNumberFormat="1" applyFont="1" applyFill="1" applyBorder="1" applyAlignment="1" applyProtection="1">
      <alignment horizontal="center" vertical="center"/>
    </xf>
    <xf numFmtId="43" fontId="8" fillId="4" borderId="3" xfId="1" applyFont="1" applyFill="1" applyBorder="1" applyAlignment="1" applyProtection="1">
      <alignment horizontal="right"/>
    </xf>
    <xf numFmtId="43" fontId="8" fillId="5" borderId="3" xfId="1" applyFont="1" applyFill="1" applyBorder="1" applyAlignment="1" applyProtection="1">
      <alignment horizontal="right"/>
    </xf>
    <xf numFmtId="43" fontId="8" fillId="6" borderId="3" xfId="1" applyFont="1" applyFill="1" applyBorder="1" applyAlignment="1" applyProtection="1">
      <alignment horizontal="right"/>
    </xf>
    <xf numFmtId="43" fontId="8" fillId="7" borderId="3" xfId="1" applyFont="1" applyFill="1" applyBorder="1" applyAlignment="1" applyProtection="1">
      <alignment horizontal="right"/>
    </xf>
    <xf numFmtId="43" fontId="9" fillId="4" borderId="3" xfId="1" applyFont="1" applyFill="1" applyBorder="1" applyAlignment="1" applyProtection="1">
      <alignment horizontal="right"/>
    </xf>
    <xf numFmtId="43" fontId="9" fillId="5" borderId="3" xfId="1" applyFont="1" applyFill="1" applyBorder="1" applyAlignment="1" applyProtection="1">
      <alignment horizontal="right"/>
    </xf>
    <xf numFmtId="43" fontId="9" fillId="6" borderId="3" xfId="1" applyFont="1" applyFill="1" applyBorder="1" applyAlignment="1" applyProtection="1">
      <alignment horizontal="right"/>
    </xf>
    <xf numFmtId="43" fontId="9" fillId="7" borderId="3" xfId="1" applyFont="1" applyFill="1" applyBorder="1" applyAlignment="1" applyProtection="1">
      <alignment horizontal="right"/>
    </xf>
    <xf numFmtId="43" fontId="9" fillId="4" borderId="7" xfId="1" applyFont="1" applyFill="1" applyBorder="1" applyAlignment="1" applyProtection="1">
      <alignment horizontal="right"/>
    </xf>
    <xf numFmtId="43" fontId="9" fillId="6" borderId="7" xfId="1" applyFont="1" applyFill="1" applyBorder="1" applyAlignment="1" applyProtection="1">
      <alignment horizontal="right"/>
    </xf>
    <xf numFmtId="43" fontId="9" fillId="7" borderId="7" xfId="1" applyFont="1" applyFill="1" applyBorder="1" applyAlignment="1" applyProtection="1">
      <alignment horizontal="right"/>
    </xf>
    <xf numFmtId="43" fontId="9" fillId="5" borderId="7" xfId="1" applyFont="1" applyFill="1" applyBorder="1" applyAlignment="1" applyProtection="1">
      <alignment horizontal="right"/>
    </xf>
    <xf numFmtId="43" fontId="8" fillId="8" borderId="3" xfId="1" applyFont="1" applyFill="1" applyBorder="1" applyAlignment="1">
      <alignment horizontal="right"/>
    </xf>
    <xf numFmtId="43" fontId="9" fillId="8" borderId="3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>
      <alignment horizontal="right"/>
    </xf>
    <xf numFmtId="43" fontId="8" fillId="8" borderId="3" xfId="1" applyFont="1" applyFill="1" applyBorder="1" applyAlignment="1" applyProtection="1">
      <alignment horizontal="right"/>
    </xf>
    <xf numFmtId="43" fontId="9" fillId="8" borderId="3" xfId="1" applyFont="1" applyFill="1" applyBorder="1" applyAlignment="1" applyProtection="1">
      <alignment horizontal="right"/>
    </xf>
    <xf numFmtId="43" fontId="9" fillId="8" borderId="7" xfId="1" applyFont="1" applyFill="1" applyBorder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/>
    <xf numFmtId="43" fontId="10" fillId="0" borderId="0" xfId="0" applyNumberFormat="1" applyFont="1" applyFill="1"/>
    <xf numFmtId="43" fontId="8" fillId="9" borderId="3" xfId="1" applyFont="1" applyFill="1" applyBorder="1" applyAlignment="1">
      <alignment horizontal="right"/>
    </xf>
    <xf numFmtId="43" fontId="9" fillId="9" borderId="3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>
      <alignment horizontal="right"/>
    </xf>
    <xf numFmtId="43" fontId="8" fillId="9" borderId="3" xfId="1" applyFont="1" applyFill="1" applyBorder="1" applyAlignment="1" applyProtection="1">
      <alignment horizontal="right"/>
    </xf>
    <xf numFmtId="43" fontId="9" fillId="9" borderId="3" xfId="1" applyFont="1" applyFill="1" applyBorder="1" applyAlignment="1" applyProtection="1">
      <alignment horizontal="right"/>
    </xf>
    <xf numFmtId="43" fontId="9" fillId="9" borderId="7" xfId="1" applyFont="1" applyFill="1" applyBorder="1" applyAlignment="1" applyProtection="1">
      <alignment horizontal="right"/>
    </xf>
    <xf numFmtId="43" fontId="8" fillId="10" borderId="3" xfId="1" applyFont="1" applyFill="1" applyBorder="1" applyAlignment="1">
      <alignment horizontal="right"/>
    </xf>
    <xf numFmtId="43" fontId="9" fillId="10" borderId="3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>
      <alignment horizontal="right"/>
    </xf>
    <xf numFmtId="43" fontId="8" fillId="10" borderId="3" xfId="1" applyFont="1" applyFill="1" applyBorder="1" applyAlignment="1" applyProtection="1">
      <alignment horizontal="right"/>
    </xf>
    <xf numFmtId="43" fontId="9" fillId="10" borderId="3" xfId="1" applyFont="1" applyFill="1" applyBorder="1" applyAlignment="1" applyProtection="1">
      <alignment horizontal="right"/>
    </xf>
    <xf numFmtId="43" fontId="9" fillId="10" borderId="7" xfId="1" applyFont="1" applyFill="1" applyBorder="1" applyAlignment="1" applyProtection="1">
      <alignment horizontal="right"/>
    </xf>
    <xf numFmtId="43" fontId="12" fillId="0" borderId="3" xfId="1" applyFont="1" applyFill="1" applyBorder="1" applyAlignment="1" applyProtection="1">
      <alignment horizontal="right"/>
      <protection locked="0"/>
    </xf>
    <xf numFmtId="0" fontId="13" fillId="0" borderId="0" xfId="0" applyFont="1" applyFill="1"/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3" fontId="8" fillId="11" borderId="3" xfId="1" applyFont="1" applyFill="1" applyBorder="1" applyAlignment="1">
      <alignment horizontal="right"/>
    </xf>
    <xf numFmtId="43" fontId="8" fillId="11" borderId="3" xfId="1" applyFont="1" applyFill="1" applyBorder="1" applyAlignment="1" applyProtection="1">
      <alignment horizontal="right"/>
    </xf>
    <xf numFmtId="43" fontId="9" fillId="11" borderId="3" xfId="1" applyFont="1" applyFill="1" applyBorder="1" applyAlignment="1" applyProtection="1">
      <alignment horizontal="right"/>
      <protection locked="0"/>
    </xf>
    <xf numFmtId="43" fontId="9" fillId="11" borderId="3" xfId="1" applyFont="1" applyFill="1" applyBorder="1" applyAlignment="1">
      <alignment horizontal="right"/>
    </xf>
    <xf numFmtId="43" fontId="9" fillId="11" borderId="3" xfId="1" applyFont="1" applyFill="1" applyBorder="1" applyAlignment="1" applyProtection="1">
      <alignment horizontal="right"/>
    </xf>
    <xf numFmtId="43" fontId="9" fillId="11" borderId="7" xfId="1" applyFont="1" applyFill="1" applyBorder="1" applyAlignment="1" applyProtection="1">
      <alignment horizontal="right"/>
      <protection locked="0"/>
    </xf>
    <xf numFmtId="43" fontId="9" fillId="11" borderId="7" xfId="1" applyFont="1" applyFill="1" applyBorder="1" applyAlignment="1">
      <alignment horizontal="right"/>
    </xf>
    <xf numFmtId="43" fontId="9" fillId="11" borderId="7" xfId="1" applyFont="1" applyFill="1" applyBorder="1" applyAlignment="1" applyProtection="1">
      <alignment horizontal="right"/>
    </xf>
    <xf numFmtId="43" fontId="8" fillId="12" borderId="3" xfId="1" applyFont="1" applyFill="1" applyBorder="1" applyAlignment="1">
      <alignment horizontal="right"/>
    </xf>
    <xf numFmtId="43" fontId="8" fillId="12" borderId="3" xfId="1" applyFont="1" applyFill="1" applyBorder="1" applyAlignment="1" applyProtection="1">
      <alignment horizontal="right"/>
    </xf>
    <xf numFmtId="43" fontId="9" fillId="12" borderId="3" xfId="1" applyFont="1" applyFill="1" applyBorder="1" applyAlignment="1" applyProtection="1">
      <alignment horizontal="right"/>
      <protection locked="0"/>
    </xf>
    <xf numFmtId="43" fontId="9" fillId="12" borderId="3" xfId="1" applyFont="1" applyFill="1" applyBorder="1" applyAlignment="1">
      <alignment horizontal="right"/>
    </xf>
    <xf numFmtId="43" fontId="9" fillId="12" borderId="3" xfId="1" applyFont="1" applyFill="1" applyBorder="1" applyAlignment="1" applyProtection="1">
      <alignment horizontal="right"/>
    </xf>
    <xf numFmtId="43" fontId="9" fillId="12" borderId="7" xfId="1" applyFont="1" applyFill="1" applyBorder="1" applyAlignment="1" applyProtection="1">
      <alignment horizontal="right"/>
      <protection locked="0"/>
    </xf>
    <xf numFmtId="43" fontId="9" fillId="12" borderId="7" xfId="1" applyFont="1" applyFill="1" applyBorder="1" applyAlignment="1">
      <alignment horizontal="right"/>
    </xf>
    <xf numFmtId="43" fontId="9" fillId="12" borderId="7" xfId="1" applyFont="1" applyFill="1" applyBorder="1" applyAlignment="1" applyProtection="1">
      <alignment horizontal="right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43" fontId="8" fillId="13" borderId="3" xfId="1" applyFont="1" applyFill="1" applyBorder="1" applyAlignment="1">
      <alignment horizontal="right"/>
    </xf>
    <xf numFmtId="43" fontId="8" fillId="13" borderId="3" xfId="1" applyFont="1" applyFill="1" applyBorder="1" applyAlignment="1" applyProtection="1">
      <alignment horizontal="right"/>
    </xf>
    <xf numFmtId="43" fontId="9" fillId="13" borderId="3" xfId="1" applyFont="1" applyFill="1" applyBorder="1" applyAlignment="1" applyProtection="1">
      <alignment horizontal="right"/>
      <protection locked="0"/>
    </xf>
    <xf numFmtId="43" fontId="9" fillId="13" borderId="3" xfId="1" applyFont="1" applyFill="1" applyBorder="1" applyAlignment="1">
      <alignment horizontal="right"/>
    </xf>
    <xf numFmtId="43" fontId="9" fillId="13" borderId="3" xfId="1" applyFont="1" applyFill="1" applyBorder="1" applyAlignment="1" applyProtection="1">
      <alignment horizontal="right"/>
    </xf>
    <xf numFmtId="43" fontId="9" fillId="13" borderId="7" xfId="1" applyFont="1" applyFill="1" applyBorder="1" applyAlignment="1" applyProtection="1">
      <alignment horizontal="right"/>
      <protection locked="0"/>
    </xf>
    <xf numFmtId="43" fontId="9" fillId="13" borderId="7" xfId="1" applyFont="1" applyFill="1" applyBorder="1" applyAlignment="1">
      <alignment horizontal="right"/>
    </xf>
    <xf numFmtId="43" fontId="9" fillId="13" borderId="7" xfId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7" fontId="4" fillId="3" borderId="9" xfId="1" applyNumberFormat="1" applyFont="1" applyFill="1" applyBorder="1" applyAlignment="1" applyProtection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" xfId="1" applyNumberFormat="1" applyFont="1" applyFill="1" applyBorder="1" applyAlignment="1" applyProtection="1">
      <alignment horizontal="center"/>
      <protection locked="0"/>
    </xf>
    <xf numFmtId="37" fontId="4" fillId="3" borderId="0" xfId="1" applyNumberFormat="1" applyFont="1" applyFill="1" applyBorder="1" applyAlignment="1" applyProtection="1">
      <alignment horizontal="center"/>
      <protection locked="0"/>
    </xf>
    <xf numFmtId="37" fontId="4" fillId="3" borderId="2" xfId="1" applyNumberFormat="1" applyFont="1" applyFill="1" applyBorder="1" applyAlignment="1" applyProtection="1">
      <alignment horizontal="center"/>
      <protection locked="0"/>
    </xf>
    <xf numFmtId="37" fontId="4" fillId="3" borderId="1" xfId="1" applyNumberFormat="1" applyFont="1" applyFill="1" applyBorder="1" applyAlignment="1" applyProtection="1">
      <alignment horizontal="center"/>
    </xf>
    <xf numFmtId="37" fontId="4" fillId="3" borderId="0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/>
    </xf>
    <xf numFmtId="37" fontId="4" fillId="3" borderId="4" xfId="1" applyNumberFormat="1" applyFont="1" applyFill="1" applyBorder="1" applyAlignment="1" applyProtection="1">
      <alignment horizontal="center"/>
    </xf>
    <xf numFmtId="37" fontId="4" fillId="3" borderId="8" xfId="1" applyNumberFormat="1" applyFont="1" applyFill="1" applyBorder="1" applyAlignment="1" applyProtection="1">
      <alignment horizontal="center"/>
    </xf>
    <xf numFmtId="37" fontId="4" fillId="3" borderId="6" xfId="1" applyNumberFormat="1" applyFont="1" applyFill="1" applyBorder="1" applyAlignment="1" applyProtection="1">
      <alignment horizontal="center"/>
    </xf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 vertical="center"/>
    </xf>
    <xf numFmtId="37" fontId="4" fillId="3" borderId="1" xfId="1" applyNumberFormat="1" applyFont="1" applyFill="1" applyBorder="1" applyAlignment="1" applyProtection="1">
      <alignment horizontal="center" vertical="center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4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CCFF33"/>
      <color rgb="FFCCCCFF"/>
      <color rgb="FF339933"/>
      <color rgb="FF99FF99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Informaci&#243;n%20Presupuestaria%20Oct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0">
          <cell r="B10" t="str">
            <v>Del 1 al 31 de Octubre de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tabSelected="1" workbookViewId="0">
      <selection activeCell="JA19" sqref="JA19"/>
    </sheetView>
  </sheetViews>
  <sheetFormatPr baseColWidth="10" defaultColWidth="0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4" width="13.42578125" style="1" bestFit="1" customWidth="1"/>
    <col min="5" max="5" width="13.140625" style="1" bestFit="1" customWidth="1"/>
    <col min="6" max="8" width="13.42578125" style="1" bestFit="1" customWidth="1"/>
    <col min="9" max="9" width="13.140625" style="1" bestFit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3" spans="2:258" x14ac:dyDescent="0.25">
      <c r="B3" s="88" t="s">
        <v>98</v>
      </c>
      <c r="C3" s="89"/>
      <c r="D3" s="89"/>
      <c r="E3" s="89"/>
      <c r="F3" s="89"/>
      <c r="G3" s="89"/>
      <c r="H3" s="89"/>
      <c r="I3" s="90"/>
    </row>
    <row r="4" spans="2:258" x14ac:dyDescent="0.25">
      <c r="B4" s="91" t="s">
        <v>86</v>
      </c>
      <c r="C4" s="92"/>
      <c r="D4" s="92"/>
      <c r="E4" s="92"/>
      <c r="F4" s="92"/>
      <c r="G4" s="92"/>
      <c r="H4" s="92"/>
      <c r="I4" s="93"/>
    </row>
    <row r="5" spans="2:258" x14ac:dyDescent="0.25">
      <c r="B5" s="94" t="s">
        <v>0</v>
      </c>
      <c r="C5" s="95"/>
      <c r="D5" s="95"/>
      <c r="E5" s="95"/>
      <c r="F5" s="95"/>
      <c r="G5" s="95"/>
      <c r="H5" s="95"/>
      <c r="I5" s="96"/>
    </row>
    <row r="6" spans="2:258" x14ac:dyDescent="0.25">
      <c r="B6" s="94" t="s">
        <v>12</v>
      </c>
      <c r="C6" s="95"/>
      <c r="D6" s="95"/>
      <c r="E6" s="95"/>
      <c r="F6" s="95"/>
      <c r="G6" s="95"/>
      <c r="H6" s="95"/>
      <c r="I6" s="96"/>
    </row>
    <row r="7" spans="2:258" x14ac:dyDescent="0.25">
      <c r="B7" s="97" t="str">
        <f>+'[1]Clasific Admtva'!B10:I10</f>
        <v>Del 1 al 31 de Octubre de 2019</v>
      </c>
      <c r="C7" s="98"/>
      <c r="D7" s="98"/>
      <c r="E7" s="98"/>
      <c r="F7" s="98"/>
      <c r="G7" s="98"/>
      <c r="H7" s="98"/>
      <c r="I7" s="99"/>
    </row>
    <row r="8" spans="2:258" x14ac:dyDescent="0.25">
      <c r="B8" s="57"/>
      <c r="C8" s="57"/>
      <c r="D8" s="57"/>
      <c r="E8" s="57"/>
      <c r="F8" s="57"/>
      <c r="G8" s="57"/>
      <c r="H8" s="57"/>
      <c r="I8" s="57"/>
    </row>
    <row r="9" spans="2:258" x14ac:dyDescent="0.25">
      <c r="B9" s="100" t="s">
        <v>1</v>
      </c>
      <c r="C9" s="101"/>
      <c r="D9" s="106" t="s">
        <v>2</v>
      </c>
      <c r="E9" s="107"/>
      <c r="F9" s="107"/>
      <c r="G9" s="107"/>
      <c r="H9" s="108"/>
      <c r="I9" s="109" t="s">
        <v>3</v>
      </c>
    </row>
    <row r="10" spans="2:258" ht="24.75" x14ac:dyDescent="0.25">
      <c r="B10" s="102"/>
      <c r="C10" s="103"/>
      <c r="D10" s="4" t="s">
        <v>4</v>
      </c>
      <c r="E10" s="3" t="s">
        <v>5</v>
      </c>
      <c r="F10" s="4" t="s">
        <v>6</v>
      </c>
      <c r="G10" s="4" t="s">
        <v>7</v>
      </c>
      <c r="H10" s="4" t="s">
        <v>8</v>
      </c>
      <c r="I10" s="109"/>
    </row>
    <row r="11" spans="2:258" x14ac:dyDescent="0.25">
      <c r="B11" s="104"/>
      <c r="C11" s="105"/>
      <c r="D11" s="2">
        <v>1</v>
      </c>
      <c r="E11" s="2">
        <v>2</v>
      </c>
      <c r="F11" s="2" t="s">
        <v>9</v>
      </c>
      <c r="G11" s="2">
        <v>4</v>
      </c>
      <c r="H11" s="2">
        <v>5</v>
      </c>
      <c r="I11" s="2" t="s">
        <v>10</v>
      </c>
    </row>
    <row r="12" spans="2:258" x14ac:dyDescent="0.25">
      <c r="B12" s="86" t="s">
        <v>13</v>
      </c>
      <c r="C12" s="87"/>
      <c r="D12" s="10">
        <f>SUM(D13:D19)</f>
        <v>688621</v>
      </c>
      <c r="E12" s="10">
        <f>SUM(E13:E19)</f>
        <v>0</v>
      </c>
      <c r="F12" s="10">
        <f t="shared" ref="F12:I12" si="0">SUM(F13:F19)</f>
        <v>688621</v>
      </c>
      <c r="G12" s="10">
        <f>SUM(G13:G19)</f>
        <v>593824.91999999993</v>
      </c>
      <c r="H12" s="10">
        <f>SUM(H13:H19)</f>
        <v>593824.91999999993</v>
      </c>
      <c r="I12" s="10">
        <f t="shared" si="0"/>
        <v>94796.079999999973</v>
      </c>
      <c r="IX12" s="18"/>
    </row>
    <row r="13" spans="2:258" x14ac:dyDescent="0.25">
      <c r="B13" s="8"/>
      <c r="C13" s="9" t="s">
        <v>14</v>
      </c>
      <c r="D13" s="11">
        <v>476389</v>
      </c>
      <c r="E13" s="11">
        <v>-258.64999999999998</v>
      </c>
      <c r="F13" s="12">
        <f>D13+E13</f>
        <v>476130.35</v>
      </c>
      <c r="G13" s="11">
        <v>466753.56</v>
      </c>
      <c r="H13" s="11">
        <v>466753.56</v>
      </c>
      <c r="I13" s="12">
        <f t="shared" ref="I13:I19" si="1">F13-G13</f>
        <v>9376.789999999979</v>
      </c>
      <c r="IX13" s="18"/>
    </row>
    <row r="14" spans="2:258" x14ac:dyDescent="0.25">
      <c r="B14" s="8"/>
      <c r="C14" s="9" t="s">
        <v>15</v>
      </c>
      <c r="D14" s="11">
        <v>0</v>
      </c>
      <c r="E14" s="11">
        <v>0</v>
      </c>
      <c r="F14" s="12">
        <f>D14+E14</f>
        <v>0</v>
      </c>
      <c r="G14" s="11">
        <v>0</v>
      </c>
      <c r="H14" s="11">
        <v>0</v>
      </c>
      <c r="I14" s="12">
        <f t="shared" si="1"/>
        <v>0</v>
      </c>
      <c r="IX14" s="18"/>
    </row>
    <row r="15" spans="2:258" x14ac:dyDescent="0.25">
      <c r="B15" s="8"/>
      <c r="C15" s="9" t="s">
        <v>16</v>
      </c>
      <c r="D15" s="11">
        <v>73834</v>
      </c>
      <c r="E15" s="11">
        <v>7966.35</v>
      </c>
      <c r="F15" s="12">
        <f>D15+E15</f>
        <v>81800.350000000006</v>
      </c>
      <c r="G15" s="11">
        <v>21954.35</v>
      </c>
      <c r="H15" s="11">
        <v>21954.35</v>
      </c>
      <c r="I15" s="12">
        <f t="shared" si="1"/>
        <v>59846.000000000007</v>
      </c>
      <c r="IX15" s="18"/>
    </row>
    <row r="16" spans="2:258" x14ac:dyDescent="0.25">
      <c r="B16" s="8"/>
      <c r="C16" s="9" t="s">
        <v>17</v>
      </c>
      <c r="D16" s="11">
        <v>88044</v>
      </c>
      <c r="E16" s="11">
        <v>-5773.08</v>
      </c>
      <c r="F16" s="12">
        <f>D16+E16</f>
        <v>82270.92</v>
      </c>
      <c r="G16" s="11">
        <v>66151.16</v>
      </c>
      <c r="H16" s="11">
        <v>66151.16</v>
      </c>
      <c r="I16" s="12">
        <f t="shared" si="1"/>
        <v>16119.759999999995</v>
      </c>
      <c r="IX16" s="18"/>
    </row>
    <row r="17" spans="2:258" x14ac:dyDescent="0.25">
      <c r="B17" s="8"/>
      <c r="C17" s="9" t="s">
        <v>18</v>
      </c>
      <c r="D17" s="11">
        <v>34891</v>
      </c>
      <c r="E17" s="11">
        <v>989</v>
      </c>
      <c r="F17" s="12">
        <f>D17+E17</f>
        <v>35880</v>
      </c>
      <c r="G17" s="11">
        <v>32130</v>
      </c>
      <c r="H17" s="11">
        <v>32130</v>
      </c>
      <c r="I17" s="12">
        <f t="shared" si="1"/>
        <v>3750</v>
      </c>
      <c r="IX17" s="18"/>
    </row>
    <row r="18" spans="2:258" x14ac:dyDescent="0.25">
      <c r="B18" s="8"/>
      <c r="C18" s="9" t="s">
        <v>19</v>
      </c>
      <c r="D18" s="11">
        <v>15463</v>
      </c>
      <c r="E18" s="11">
        <v>-9759.4699999999993</v>
      </c>
      <c r="F18" s="12">
        <f t="shared" ref="F18:F19" si="2">D18+E18</f>
        <v>5703.5300000000007</v>
      </c>
      <c r="G18" s="11">
        <v>0</v>
      </c>
      <c r="H18" s="11">
        <v>0</v>
      </c>
      <c r="I18" s="12">
        <f t="shared" si="1"/>
        <v>5703.5300000000007</v>
      </c>
      <c r="IX18" s="18"/>
    </row>
    <row r="19" spans="2:258" x14ac:dyDescent="0.25">
      <c r="B19" s="8"/>
      <c r="C19" s="9" t="s">
        <v>20</v>
      </c>
      <c r="D19" s="11">
        <v>0</v>
      </c>
      <c r="E19" s="11">
        <v>6835.85</v>
      </c>
      <c r="F19" s="12">
        <f t="shared" si="2"/>
        <v>6835.85</v>
      </c>
      <c r="G19" s="11">
        <v>6835.85</v>
      </c>
      <c r="H19" s="11">
        <v>6835.85</v>
      </c>
      <c r="I19" s="12">
        <f t="shared" si="1"/>
        <v>0</v>
      </c>
      <c r="IX19" s="18"/>
    </row>
    <row r="20" spans="2:258" x14ac:dyDescent="0.25">
      <c r="B20" s="86" t="s">
        <v>21</v>
      </c>
      <c r="C20" s="87"/>
      <c r="D20" s="10">
        <f>SUM(D21:D29)</f>
        <v>629206</v>
      </c>
      <c r="E20" s="10">
        <f>SUM(E21:E29)</f>
        <v>-32642.200000000008</v>
      </c>
      <c r="F20" s="10">
        <f>SUM(F21:F29)</f>
        <v>596563.80000000005</v>
      </c>
      <c r="G20" s="10">
        <f>SUM(G21:G29)</f>
        <v>501636.47</v>
      </c>
      <c r="H20" s="10">
        <f>SUM(H21:H29)</f>
        <v>501636.47</v>
      </c>
      <c r="I20" s="10">
        <f t="shared" ref="I20" si="3">SUM(I21:I29)</f>
        <v>94927.329999999987</v>
      </c>
      <c r="IX20" s="18"/>
    </row>
    <row r="21" spans="2:258" ht="24" x14ac:dyDescent="0.25">
      <c r="B21" s="8"/>
      <c r="C21" s="9" t="s">
        <v>22</v>
      </c>
      <c r="D21" s="11">
        <v>14400</v>
      </c>
      <c r="E21" s="11">
        <v>27902.76</v>
      </c>
      <c r="F21" s="12">
        <f>D21+E21</f>
        <v>42302.759999999995</v>
      </c>
      <c r="G21" s="11">
        <v>42302.76</v>
      </c>
      <c r="H21" s="11">
        <v>42302.76</v>
      </c>
      <c r="I21" s="12">
        <f t="shared" ref="I21:I29" si="4">F21-G21</f>
        <v>0</v>
      </c>
      <c r="IX21" s="18"/>
    </row>
    <row r="22" spans="2:258" x14ac:dyDescent="0.25">
      <c r="B22" s="8"/>
      <c r="C22" s="9" t="s">
        <v>23</v>
      </c>
      <c r="D22" s="11">
        <v>0</v>
      </c>
      <c r="E22" s="11">
        <v>0</v>
      </c>
      <c r="F22" s="12">
        <f>D22+E22</f>
        <v>0</v>
      </c>
      <c r="G22" s="11">
        <v>0</v>
      </c>
      <c r="H22" s="11">
        <v>0</v>
      </c>
      <c r="I22" s="12">
        <f t="shared" si="4"/>
        <v>0</v>
      </c>
      <c r="IX22" s="18"/>
    </row>
    <row r="23" spans="2:258" x14ac:dyDescent="0.25">
      <c r="B23" s="8"/>
      <c r="C23" s="9" t="s">
        <v>24</v>
      </c>
      <c r="D23" s="11">
        <v>592142</v>
      </c>
      <c r="E23" s="11">
        <v>-119219.06</v>
      </c>
      <c r="F23" s="12">
        <f>D23+E23</f>
        <v>472922.94</v>
      </c>
      <c r="G23" s="11">
        <v>389737.32</v>
      </c>
      <c r="H23" s="11">
        <v>389737.32</v>
      </c>
      <c r="I23" s="12">
        <f t="shared" si="4"/>
        <v>83185.62</v>
      </c>
      <c r="IX23" s="18"/>
    </row>
    <row r="24" spans="2:258" x14ac:dyDescent="0.25">
      <c r="B24" s="8"/>
      <c r="C24" s="9" t="s">
        <v>25</v>
      </c>
      <c r="D24" s="11">
        <v>4500</v>
      </c>
      <c r="E24" s="11">
        <v>7559.37</v>
      </c>
      <c r="F24" s="12">
        <f>D24+E24</f>
        <v>12059.369999999999</v>
      </c>
      <c r="G24" s="11">
        <v>12059.37</v>
      </c>
      <c r="H24" s="11">
        <v>12059.37</v>
      </c>
      <c r="I24" s="12">
        <f t="shared" si="4"/>
        <v>0</v>
      </c>
      <c r="IX24" s="18"/>
    </row>
    <row r="25" spans="2:258" x14ac:dyDescent="0.25">
      <c r="B25" s="8"/>
      <c r="C25" s="9" t="s">
        <v>26</v>
      </c>
      <c r="D25" s="11">
        <v>0</v>
      </c>
      <c r="E25" s="11">
        <v>0</v>
      </c>
      <c r="F25" s="12">
        <f>D25+E25</f>
        <v>0</v>
      </c>
      <c r="G25" s="11">
        <v>0</v>
      </c>
      <c r="H25" s="11">
        <v>0</v>
      </c>
      <c r="I25" s="12">
        <f t="shared" si="4"/>
        <v>0</v>
      </c>
      <c r="IX25" s="18"/>
    </row>
    <row r="26" spans="2:258" x14ac:dyDescent="0.25">
      <c r="B26" s="8"/>
      <c r="C26" s="9" t="s">
        <v>27</v>
      </c>
      <c r="D26" s="11">
        <v>15664</v>
      </c>
      <c r="E26" s="11">
        <v>45907.75</v>
      </c>
      <c r="F26" s="12">
        <f t="shared" ref="F26:F27" si="5">D26+E26</f>
        <v>61571.75</v>
      </c>
      <c r="G26" s="11">
        <v>49830.04</v>
      </c>
      <c r="H26" s="11">
        <v>49830.04</v>
      </c>
      <c r="I26" s="12">
        <f t="shared" si="4"/>
        <v>11741.71</v>
      </c>
      <c r="IX26" s="18"/>
    </row>
    <row r="27" spans="2:258" x14ac:dyDescent="0.25">
      <c r="B27" s="8"/>
      <c r="C27" s="9" t="s">
        <v>28</v>
      </c>
      <c r="D27" s="11">
        <v>0</v>
      </c>
      <c r="E27" s="11">
        <v>0</v>
      </c>
      <c r="F27" s="12">
        <f t="shared" si="5"/>
        <v>0</v>
      </c>
      <c r="G27" s="11">
        <v>0</v>
      </c>
      <c r="H27" s="11">
        <v>0</v>
      </c>
      <c r="I27" s="12">
        <f t="shared" si="4"/>
        <v>0</v>
      </c>
      <c r="IX27" s="18"/>
    </row>
    <row r="28" spans="2:258" x14ac:dyDescent="0.25">
      <c r="B28" s="8"/>
      <c r="C28" s="9" t="s">
        <v>29</v>
      </c>
      <c r="D28" s="11">
        <v>0</v>
      </c>
      <c r="E28" s="11">
        <v>0</v>
      </c>
      <c r="F28" s="12">
        <f>D28+E28</f>
        <v>0</v>
      </c>
      <c r="G28" s="11">
        <v>0</v>
      </c>
      <c r="H28" s="11">
        <v>0</v>
      </c>
      <c r="I28" s="12">
        <f t="shared" si="4"/>
        <v>0</v>
      </c>
      <c r="IX28" s="18"/>
    </row>
    <row r="29" spans="2:258" x14ac:dyDescent="0.25">
      <c r="B29" s="8"/>
      <c r="C29" s="9" t="s">
        <v>30</v>
      </c>
      <c r="D29" s="11">
        <v>2500</v>
      </c>
      <c r="E29" s="11">
        <v>5206.9799999999996</v>
      </c>
      <c r="F29" s="12">
        <f>D29+E29</f>
        <v>7706.98</v>
      </c>
      <c r="G29" s="11">
        <v>7706.98</v>
      </c>
      <c r="H29" s="11">
        <v>7706.98</v>
      </c>
      <c r="I29" s="12">
        <f t="shared" si="4"/>
        <v>0</v>
      </c>
      <c r="IX29" s="18"/>
    </row>
    <row r="30" spans="2:258" x14ac:dyDescent="0.25">
      <c r="B30" s="86" t="s">
        <v>31</v>
      </c>
      <c r="C30" s="87"/>
      <c r="D30" s="10">
        <f>SUM(D31:D39)</f>
        <v>252299</v>
      </c>
      <c r="E30" s="10">
        <f>SUM(E31:E39)</f>
        <v>14831.349999999991</v>
      </c>
      <c r="F30" s="10">
        <f t="shared" ref="F30:I30" si="6">SUM(F31:F39)</f>
        <v>267130.34999999998</v>
      </c>
      <c r="G30" s="10">
        <f t="shared" si="6"/>
        <v>220743.34999999998</v>
      </c>
      <c r="H30" s="10">
        <f t="shared" si="6"/>
        <v>220743.34999999998</v>
      </c>
      <c r="I30" s="10">
        <f t="shared" si="6"/>
        <v>46387</v>
      </c>
      <c r="IX30" s="18"/>
    </row>
    <row r="31" spans="2:258" x14ac:dyDescent="0.25">
      <c r="B31" s="8"/>
      <c r="C31" s="9" t="s">
        <v>32</v>
      </c>
      <c r="D31" s="11">
        <v>30845</v>
      </c>
      <c r="E31" s="11">
        <v>-2592.5500000000002</v>
      </c>
      <c r="F31" s="12">
        <f t="shared" ref="F31:F39" si="7">D31+E31</f>
        <v>28252.45</v>
      </c>
      <c r="G31" s="11">
        <v>28252.45</v>
      </c>
      <c r="H31" s="11">
        <v>28252.45</v>
      </c>
      <c r="I31" s="12">
        <f t="shared" ref="I31:I39" si="8">F31-G31</f>
        <v>0</v>
      </c>
      <c r="IX31" s="18"/>
    </row>
    <row r="32" spans="2:258" x14ac:dyDescent="0.25">
      <c r="B32" s="8"/>
      <c r="C32" s="9" t="s">
        <v>33</v>
      </c>
      <c r="D32" s="11">
        <v>47166</v>
      </c>
      <c r="E32" s="11">
        <v>52885.94</v>
      </c>
      <c r="F32" s="12">
        <f t="shared" si="7"/>
        <v>100051.94</v>
      </c>
      <c r="G32" s="11">
        <v>93885.94</v>
      </c>
      <c r="H32" s="11">
        <v>93885.94</v>
      </c>
      <c r="I32" s="12">
        <f t="shared" si="8"/>
        <v>6166</v>
      </c>
      <c r="IX32" s="18"/>
    </row>
    <row r="33" spans="2:258" x14ac:dyDescent="0.25">
      <c r="B33" s="8"/>
      <c r="C33" s="9" t="s">
        <v>34</v>
      </c>
      <c r="D33" s="11">
        <v>19700</v>
      </c>
      <c r="E33" s="11">
        <v>-17095.82</v>
      </c>
      <c r="F33" s="12">
        <f t="shared" si="7"/>
        <v>2604.1800000000003</v>
      </c>
      <c r="G33" s="11">
        <v>1604.18</v>
      </c>
      <c r="H33" s="11">
        <v>1604.18</v>
      </c>
      <c r="I33" s="12">
        <f t="shared" si="8"/>
        <v>1000.0000000000002</v>
      </c>
      <c r="IX33" s="18"/>
    </row>
    <row r="34" spans="2:258" x14ac:dyDescent="0.25">
      <c r="B34" s="8"/>
      <c r="C34" s="9" t="s">
        <v>35</v>
      </c>
      <c r="D34" s="11">
        <v>51050</v>
      </c>
      <c r="E34" s="11">
        <v>18828.05</v>
      </c>
      <c r="F34" s="12">
        <f t="shared" si="7"/>
        <v>69878.05</v>
      </c>
      <c r="G34" s="11">
        <v>68878.05</v>
      </c>
      <c r="H34" s="11">
        <v>68878.05</v>
      </c>
      <c r="I34" s="12">
        <f t="shared" si="8"/>
        <v>1000</v>
      </c>
      <c r="IX34" s="18"/>
    </row>
    <row r="35" spans="2:258" x14ac:dyDescent="0.25">
      <c r="B35" s="8"/>
      <c r="C35" s="9" t="s">
        <v>36</v>
      </c>
      <c r="D35" s="11">
        <v>22700</v>
      </c>
      <c r="E35" s="11">
        <v>-14438.94</v>
      </c>
      <c r="F35" s="12">
        <f t="shared" si="7"/>
        <v>8261.06</v>
      </c>
      <c r="G35" s="11">
        <v>8261.06</v>
      </c>
      <c r="H35" s="11">
        <v>8261.06</v>
      </c>
      <c r="I35" s="12">
        <f t="shared" si="8"/>
        <v>0</v>
      </c>
      <c r="IX35" s="18"/>
    </row>
    <row r="36" spans="2:258" x14ac:dyDescent="0.25">
      <c r="B36" s="8"/>
      <c r="C36" s="9" t="s">
        <v>37</v>
      </c>
      <c r="D36" s="11">
        <v>0</v>
      </c>
      <c r="E36" s="11">
        <v>0</v>
      </c>
      <c r="F36" s="12">
        <f t="shared" si="7"/>
        <v>0</v>
      </c>
      <c r="G36" s="11">
        <v>0</v>
      </c>
      <c r="H36" s="11">
        <v>0</v>
      </c>
      <c r="I36" s="12">
        <f t="shared" si="8"/>
        <v>0</v>
      </c>
      <c r="IX36" s="18"/>
    </row>
    <row r="37" spans="2:258" x14ac:dyDescent="0.25">
      <c r="B37" s="8"/>
      <c r="C37" s="9" t="s">
        <v>38</v>
      </c>
      <c r="D37" s="11">
        <v>6777</v>
      </c>
      <c r="E37" s="11">
        <v>14965.53</v>
      </c>
      <c r="F37" s="12">
        <f t="shared" si="7"/>
        <v>21742.53</v>
      </c>
      <c r="G37" s="11">
        <v>14965.53</v>
      </c>
      <c r="H37" s="11">
        <v>14965.53</v>
      </c>
      <c r="I37" s="12">
        <f t="shared" si="8"/>
        <v>6776.9999999999982</v>
      </c>
      <c r="IX37" s="18"/>
    </row>
    <row r="38" spans="2:258" x14ac:dyDescent="0.25">
      <c r="B38" s="8"/>
      <c r="C38" s="9" t="s">
        <v>39</v>
      </c>
      <c r="D38" s="11">
        <v>46436</v>
      </c>
      <c r="E38" s="11">
        <v>-44370.86</v>
      </c>
      <c r="F38" s="12">
        <f t="shared" si="7"/>
        <v>2065.1399999999994</v>
      </c>
      <c r="G38" s="11">
        <v>-14670.86</v>
      </c>
      <c r="H38" s="11">
        <v>-14670.86</v>
      </c>
      <c r="I38" s="12">
        <f t="shared" si="8"/>
        <v>16736</v>
      </c>
      <c r="IX38" s="18"/>
    </row>
    <row r="39" spans="2:258" x14ac:dyDescent="0.25">
      <c r="B39" s="8"/>
      <c r="C39" s="9" t="s">
        <v>40</v>
      </c>
      <c r="D39" s="11">
        <v>27625</v>
      </c>
      <c r="E39" s="11">
        <v>6650</v>
      </c>
      <c r="F39" s="12">
        <f t="shared" si="7"/>
        <v>34275</v>
      </c>
      <c r="G39" s="11">
        <v>19567</v>
      </c>
      <c r="H39" s="11">
        <v>19567</v>
      </c>
      <c r="I39" s="12">
        <f t="shared" si="8"/>
        <v>14708</v>
      </c>
      <c r="IX39" s="18"/>
    </row>
    <row r="40" spans="2:258" x14ac:dyDescent="0.25">
      <c r="B40" s="86" t="s">
        <v>41</v>
      </c>
      <c r="C40" s="87"/>
      <c r="D40" s="10">
        <f>SUM(D41:D49)</f>
        <v>67553</v>
      </c>
      <c r="E40" s="10">
        <f>SUM(E41:E49)</f>
        <v>0</v>
      </c>
      <c r="F40" s="10">
        <f>SUM(F41:F49)</f>
        <v>67553</v>
      </c>
      <c r="G40" s="10">
        <f>SUM(G41:G49)</f>
        <v>0</v>
      </c>
      <c r="H40" s="10">
        <f>SUM(H41:H49)</f>
        <v>0</v>
      </c>
      <c r="I40" s="10">
        <f t="shared" ref="I40" si="9">SUM(I41:I49)</f>
        <v>67553</v>
      </c>
      <c r="IX40" s="18"/>
    </row>
    <row r="41" spans="2:258" x14ac:dyDescent="0.25">
      <c r="B41" s="8"/>
      <c r="C41" s="9" t="s">
        <v>42</v>
      </c>
      <c r="D41" s="11"/>
      <c r="E41" s="11">
        <v>0</v>
      </c>
      <c r="F41" s="12">
        <f t="shared" ref="F41:F49" si="10">D41+E41</f>
        <v>0</v>
      </c>
      <c r="G41" s="11"/>
      <c r="H41" s="11"/>
      <c r="I41" s="12">
        <f t="shared" ref="I41:I49" si="11">F41-G41</f>
        <v>0</v>
      </c>
      <c r="IX41" s="18"/>
    </row>
    <row r="42" spans="2:258" x14ac:dyDescent="0.25">
      <c r="B42" s="8"/>
      <c r="C42" s="9" t="s">
        <v>43</v>
      </c>
      <c r="D42" s="11"/>
      <c r="E42" s="11">
        <v>0</v>
      </c>
      <c r="F42" s="12">
        <f t="shared" si="10"/>
        <v>0</v>
      </c>
      <c r="G42" s="11"/>
      <c r="H42" s="11"/>
      <c r="I42" s="12">
        <f t="shared" si="11"/>
        <v>0</v>
      </c>
    </row>
    <row r="43" spans="2:258" x14ac:dyDescent="0.25">
      <c r="B43" s="8"/>
      <c r="C43" s="9" t="s">
        <v>44</v>
      </c>
      <c r="D43" s="11">
        <v>67553</v>
      </c>
      <c r="E43" s="11">
        <v>0</v>
      </c>
      <c r="F43" s="12">
        <f t="shared" si="10"/>
        <v>67553</v>
      </c>
      <c r="G43" s="11">
        <v>0</v>
      </c>
      <c r="H43" s="11">
        <v>0</v>
      </c>
      <c r="I43" s="12">
        <f>F43-G43</f>
        <v>67553</v>
      </c>
    </row>
    <row r="44" spans="2:258" x14ac:dyDescent="0.25">
      <c r="B44" s="8"/>
      <c r="C44" s="9" t="s">
        <v>45</v>
      </c>
      <c r="D44" s="11"/>
      <c r="E44" s="11">
        <v>0</v>
      </c>
      <c r="F44" s="12">
        <f t="shared" si="10"/>
        <v>0</v>
      </c>
      <c r="G44" s="11"/>
      <c r="H44" s="11"/>
      <c r="I44" s="12">
        <f t="shared" si="11"/>
        <v>0</v>
      </c>
    </row>
    <row r="45" spans="2:258" x14ac:dyDescent="0.25">
      <c r="B45" s="8"/>
      <c r="C45" s="9" t="s">
        <v>46</v>
      </c>
      <c r="D45" s="11"/>
      <c r="E45" s="11">
        <v>0</v>
      </c>
      <c r="F45" s="12">
        <f t="shared" si="10"/>
        <v>0</v>
      </c>
      <c r="G45" s="11"/>
      <c r="H45" s="11"/>
      <c r="I45" s="12">
        <f t="shared" si="11"/>
        <v>0</v>
      </c>
    </row>
    <row r="46" spans="2:258" x14ac:dyDescent="0.25">
      <c r="B46" s="8"/>
      <c r="C46" s="9" t="s">
        <v>47</v>
      </c>
      <c r="D46" s="11"/>
      <c r="E46" s="11">
        <v>0</v>
      </c>
      <c r="F46" s="12">
        <f t="shared" si="10"/>
        <v>0</v>
      </c>
      <c r="G46" s="11"/>
      <c r="H46" s="11"/>
      <c r="I46" s="12">
        <f t="shared" si="11"/>
        <v>0</v>
      </c>
    </row>
    <row r="47" spans="2:258" x14ac:dyDescent="0.25">
      <c r="B47" s="8"/>
      <c r="C47" s="9" t="s">
        <v>48</v>
      </c>
      <c r="D47" s="11"/>
      <c r="E47" s="11">
        <v>0</v>
      </c>
      <c r="F47" s="12">
        <f t="shared" si="10"/>
        <v>0</v>
      </c>
      <c r="G47" s="11"/>
      <c r="H47" s="11"/>
      <c r="I47" s="12">
        <f t="shared" si="11"/>
        <v>0</v>
      </c>
    </row>
    <row r="48" spans="2:258" x14ac:dyDescent="0.25">
      <c r="B48" s="8"/>
      <c r="C48" s="9" t="s">
        <v>49</v>
      </c>
      <c r="D48" s="11"/>
      <c r="E48" s="11">
        <v>0</v>
      </c>
      <c r="F48" s="12">
        <f t="shared" si="10"/>
        <v>0</v>
      </c>
      <c r="G48" s="11"/>
      <c r="H48" s="11"/>
      <c r="I48" s="12">
        <f t="shared" si="11"/>
        <v>0</v>
      </c>
    </row>
    <row r="49" spans="2:9" x14ac:dyDescent="0.25">
      <c r="B49" s="8"/>
      <c r="C49" s="9" t="s">
        <v>50</v>
      </c>
      <c r="D49" s="11"/>
      <c r="E49" s="11">
        <v>0</v>
      </c>
      <c r="F49" s="12">
        <f t="shared" si="10"/>
        <v>0</v>
      </c>
      <c r="G49" s="11"/>
      <c r="H49" s="11"/>
      <c r="I49" s="12">
        <f t="shared" si="11"/>
        <v>0</v>
      </c>
    </row>
    <row r="50" spans="2:9" x14ac:dyDescent="0.25">
      <c r="B50" s="86" t="s">
        <v>51</v>
      </c>
      <c r="C50" s="87"/>
      <c r="D50" s="10">
        <f>SUM(D51:D59)</f>
        <v>0</v>
      </c>
      <c r="E50" s="10">
        <f>SUM(E51:E59)</f>
        <v>0</v>
      </c>
      <c r="F50" s="10">
        <f t="shared" ref="F50:I50" si="12">SUM(F51:F59)</f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</row>
    <row r="51" spans="2:9" x14ac:dyDescent="0.25">
      <c r="B51" s="8"/>
      <c r="C51" s="9" t="s">
        <v>52</v>
      </c>
      <c r="D51" s="11"/>
      <c r="E51" s="11"/>
      <c r="F51" s="12">
        <f t="shared" ref="F51:F59" si="13">D51+E51</f>
        <v>0</v>
      </c>
      <c r="G51" s="11"/>
      <c r="H51" s="11"/>
      <c r="I51" s="12">
        <f t="shared" ref="I51:I59" si="14">F51-G51</f>
        <v>0</v>
      </c>
    </row>
    <row r="52" spans="2:9" x14ac:dyDescent="0.25">
      <c r="B52" s="8"/>
      <c r="C52" s="9" t="s">
        <v>53</v>
      </c>
      <c r="D52" s="11"/>
      <c r="E52" s="11"/>
      <c r="F52" s="12">
        <f t="shared" si="13"/>
        <v>0</v>
      </c>
      <c r="G52" s="11"/>
      <c r="H52" s="11"/>
      <c r="I52" s="12">
        <f t="shared" si="14"/>
        <v>0</v>
      </c>
    </row>
    <row r="53" spans="2:9" x14ac:dyDescent="0.25">
      <c r="B53" s="8"/>
      <c r="C53" s="9" t="s">
        <v>54</v>
      </c>
      <c r="D53" s="11"/>
      <c r="E53" s="11"/>
      <c r="F53" s="12">
        <f t="shared" si="13"/>
        <v>0</v>
      </c>
      <c r="G53" s="11"/>
      <c r="H53" s="11"/>
      <c r="I53" s="12">
        <f t="shared" si="14"/>
        <v>0</v>
      </c>
    </row>
    <row r="54" spans="2:9" x14ac:dyDescent="0.25">
      <c r="B54" s="8"/>
      <c r="C54" s="9" t="s">
        <v>55</v>
      </c>
      <c r="D54" s="11"/>
      <c r="E54" s="11"/>
      <c r="F54" s="12">
        <f t="shared" si="13"/>
        <v>0</v>
      </c>
      <c r="G54" s="11"/>
      <c r="H54" s="11"/>
      <c r="I54" s="12">
        <f t="shared" si="14"/>
        <v>0</v>
      </c>
    </row>
    <row r="55" spans="2:9" x14ac:dyDescent="0.25">
      <c r="B55" s="8"/>
      <c r="C55" s="9" t="s">
        <v>56</v>
      </c>
      <c r="D55" s="11"/>
      <c r="E55" s="11"/>
      <c r="F55" s="12">
        <f t="shared" si="13"/>
        <v>0</v>
      </c>
      <c r="G55" s="11"/>
      <c r="H55" s="11"/>
      <c r="I55" s="12">
        <f t="shared" si="14"/>
        <v>0</v>
      </c>
    </row>
    <row r="56" spans="2:9" x14ac:dyDescent="0.25">
      <c r="B56" s="8"/>
      <c r="C56" s="9" t="s">
        <v>57</v>
      </c>
      <c r="D56" s="11"/>
      <c r="E56" s="11"/>
      <c r="F56" s="12">
        <f t="shared" si="13"/>
        <v>0</v>
      </c>
      <c r="G56" s="11"/>
      <c r="H56" s="11"/>
      <c r="I56" s="12">
        <f t="shared" si="14"/>
        <v>0</v>
      </c>
    </row>
    <row r="57" spans="2:9" x14ac:dyDescent="0.25">
      <c r="B57" s="8"/>
      <c r="C57" s="9" t="s">
        <v>58</v>
      </c>
      <c r="D57" s="11"/>
      <c r="E57" s="11"/>
      <c r="F57" s="12">
        <f t="shared" si="13"/>
        <v>0</v>
      </c>
      <c r="G57" s="11"/>
      <c r="H57" s="11"/>
      <c r="I57" s="12">
        <f t="shared" si="14"/>
        <v>0</v>
      </c>
    </row>
    <row r="58" spans="2:9" x14ac:dyDescent="0.25">
      <c r="B58" s="8"/>
      <c r="C58" s="9" t="s">
        <v>59</v>
      </c>
      <c r="D58" s="11"/>
      <c r="E58" s="11"/>
      <c r="F58" s="12">
        <f t="shared" si="13"/>
        <v>0</v>
      </c>
      <c r="G58" s="11"/>
      <c r="H58" s="11"/>
      <c r="I58" s="12">
        <f t="shared" si="14"/>
        <v>0</v>
      </c>
    </row>
    <row r="59" spans="2:9" x14ac:dyDescent="0.25">
      <c r="B59" s="8"/>
      <c r="C59" s="9" t="s">
        <v>60</v>
      </c>
      <c r="D59" s="11"/>
      <c r="E59" s="11"/>
      <c r="F59" s="12">
        <f t="shared" si="13"/>
        <v>0</v>
      </c>
      <c r="G59" s="11"/>
      <c r="H59" s="11"/>
      <c r="I59" s="12">
        <f t="shared" si="14"/>
        <v>0</v>
      </c>
    </row>
    <row r="60" spans="2:9" x14ac:dyDescent="0.25">
      <c r="B60" s="86" t="s">
        <v>61</v>
      </c>
      <c r="C60" s="87"/>
      <c r="D60" s="10">
        <f t="shared" ref="D60:I60" si="15">SUM(D61:D63)</f>
        <v>0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0</v>
      </c>
    </row>
    <row r="61" spans="2:9" x14ac:dyDescent="0.25">
      <c r="B61" s="8"/>
      <c r="C61" s="9" t="s">
        <v>62</v>
      </c>
      <c r="D61" s="11"/>
      <c r="E61" s="11"/>
      <c r="F61" s="12">
        <f>D61+E61</f>
        <v>0</v>
      </c>
      <c r="G61" s="11"/>
      <c r="H61" s="11"/>
      <c r="I61" s="12">
        <f>F61-G61</f>
        <v>0</v>
      </c>
    </row>
    <row r="62" spans="2:9" x14ac:dyDescent="0.25">
      <c r="B62" s="8"/>
      <c r="C62" s="9" t="s">
        <v>63</v>
      </c>
      <c r="D62" s="11"/>
      <c r="E62" s="11"/>
      <c r="F62" s="12">
        <f>D62+E62</f>
        <v>0</v>
      </c>
      <c r="G62" s="11"/>
      <c r="H62" s="11"/>
      <c r="I62" s="12">
        <f>F62-G62</f>
        <v>0</v>
      </c>
    </row>
    <row r="63" spans="2:9" x14ac:dyDescent="0.25">
      <c r="B63" s="8"/>
      <c r="C63" s="9" t="s">
        <v>64</v>
      </c>
      <c r="D63" s="11"/>
      <c r="E63" s="11"/>
      <c r="F63" s="12">
        <f>D63+E63</f>
        <v>0</v>
      </c>
      <c r="G63" s="11"/>
      <c r="H63" s="11"/>
      <c r="I63" s="12">
        <f>F63-G63</f>
        <v>0</v>
      </c>
    </row>
    <row r="64" spans="2:9" x14ac:dyDescent="0.25">
      <c r="B64" s="86" t="s">
        <v>65</v>
      </c>
      <c r="C64" s="87"/>
      <c r="D64" s="10">
        <f t="shared" ref="D64:I64" si="16">SUM(D65:D71)</f>
        <v>0</v>
      </c>
      <c r="E64" s="10">
        <f t="shared" si="16"/>
        <v>0</v>
      </c>
      <c r="F64" s="10">
        <f t="shared" si="16"/>
        <v>0</v>
      </c>
      <c r="G64" s="10">
        <f t="shared" si="16"/>
        <v>0</v>
      </c>
      <c r="H64" s="10">
        <f t="shared" si="16"/>
        <v>0</v>
      </c>
      <c r="I64" s="10">
        <f t="shared" si="16"/>
        <v>0</v>
      </c>
    </row>
    <row r="65" spans="2:9" x14ac:dyDescent="0.25">
      <c r="B65" s="8"/>
      <c r="C65" s="9" t="s">
        <v>66</v>
      </c>
      <c r="D65" s="11"/>
      <c r="E65" s="11"/>
      <c r="F65" s="12">
        <f t="shared" ref="F65:F71" si="17">D65+E65</f>
        <v>0</v>
      </c>
      <c r="G65" s="11"/>
      <c r="H65" s="11"/>
      <c r="I65" s="12">
        <f t="shared" ref="I65:I71" si="18">F65-G65</f>
        <v>0</v>
      </c>
    </row>
    <row r="66" spans="2:9" x14ac:dyDescent="0.25">
      <c r="B66" s="8"/>
      <c r="C66" s="9" t="s">
        <v>67</v>
      </c>
      <c r="D66" s="11"/>
      <c r="E66" s="11"/>
      <c r="F66" s="12">
        <f t="shared" si="17"/>
        <v>0</v>
      </c>
      <c r="G66" s="11"/>
      <c r="H66" s="11"/>
      <c r="I66" s="12">
        <f t="shared" si="18"/>
        <v>0</v>
      </c>
    </row>
    <row r="67" spans="2:9" x14ac:dyDescent="0.25">
      <c r="B67" s="8"/>
      <c r="C67" s="9" t="s">
        <v>68</v>
      </c>
      <c r="D67" s="11"/>
      <c r="E67" s="11"/>
      <c r="F67" s="12">
        <f t="shared" si="17"/>
        <v>0</v>
      </c>
      <c r="G67" s="11"/>
      <c r="H67" s="11"/>
      <c r="I67" s="12">
        <f t="shared" si="18"/>
        <v>0</v>
      </c>
    </row>
    <row r="68" spans="2:9" x14ac:dyDescent="0.25">
      <c r="B68" s="8"/>
      <c r="C68" s="9" t="s">
        <v>69</v>
      </c>
      <c r="D68" s="11"/>
      <c r="E68" s="11"/>
      <c r="F68" s="12">
        <f t="shared" si="17"/>
        <v>0</v>
      </c>
      <c r="G68" s="11"/>
      <c r="H68" s="11"/>
      <c r="I68" s="12">
        <f t="shared" si="18"/>
        <v>0</v>
      </c>
    </row>
    <row r="69" spans="2:9" x14ac:dyDescent="0.25">
      <c r="B69" s="8"/>
      <c r="C69" s="9" t="s">
        <v>70</v>
      </c>
      <c r="D69" s="11"/>
      <c r="E69" s="11"/>
      <c r="F69" s="12">
        <f t="shared" si="17"/>
        <v>0</v>
      </c>
      <c r="G69" s="11"/>
      <c r="H69" s="11"/>
      <c r="I69" s="12">
        <f t="shared" si="18"/>
        <v>0</v>
      </c>
    </row>
    <row r="70" spans="2:9" x14ac:dyDescent="0.25">
      <c r="B70" s="8"/>
      <c r="C70" s="9" t="s">
        <v>71</v>
      </c>
      <c r="D70" s="11"/>
      <c r="E70" s="11"/>
      <c r="F70" s="12">
        <f t="shared" si="17"/>
        <v>0</v>
      </c>
      <c r="G70" s="11"/>
      <c r="H70" s="11"/>
      <c r="I70" s="12">
        <f t="shared" si="18"/>
        <v>0</v>
      </c>
    </row>
    <row r="71" spans="2:9" x14ac:dyDescent="0.25">
      <c r="B71" s="8"/>
      <c r="C71" s="9" t="s">
        <v>72</v>
      </c>
      <c r="D71" s="11"/>
      <c r="E71" s="11"/>
      <c r="F71" s="12">
        <f t="shared" si="17"/>
        <v>0</v>
      </c>
      <c r="G71" s="11"/>
      <c r="H71" s="11"/>
      <c r="I71" s="12">
        <f t="shared" si="18"/>
        <v>0</v>
      </c>
    </row>
    <row r="72" spans="2:9" x14ac:dyDescent="0.25">
      <c r="B72" s="86" t="s">
        <v>73</v>
      </c>
      <c r="C72" s="87"/>
      <c r="D72" s="10">
        <f t="shared" ref="D72:I72" si="19">SUM(D73:D75)</f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</row>
    <row r="73" spans="2:9" x14ac:dyDescent="0.25">
      <c r="B73" s="8"/>
      <c r="C73" s="9" t="s">
        <v>74</v>
      </c>
      <c r="D73" s="11"/>
      <c r="E73" s="11"/>
      <c r="F73" s="12">
        <f>D73+E73</f>
        <v>0</v>
      </c>
      <c r="G73" s="11"/>
      <c r="H73" s="11"/>
      <c r="I73" s="12">
        <f>F73-G73</f>
        <v>0</v>
      </c>
    </row>
    <row r="74" spans="2:9" x14ac:dyDescent="0.25">
      <c r="B74" s="8"/>
      <c r="C74" s="9" t="s">
        <v>75</v>
      </c>
      <c r="D74" s="11"/>
      <c r="E74" s="11"/>
      <c r="F74" s="12">
        <f>D74+E74</f>
        <v>0</v>
      </c>
      <c r="G74" s="11"/>
      <c r="H74" s="11"/>
      <c r="I74" s="12">
        <f>F74-G74</f>
        <v>0</v>
      </c>
    </row>
    <row r="75" spans="2:9" x14ac:dyDescent="0.25">
      <c r="B75" s="8"/>
      <c r="C75" s="9" t="s">
        <v>76</v>
      </c>
      <c r="D75" s="11"/>
      <c r="E75" s="11"/>
      <c r="F75" s="12">
        <f>D75+E75</f>
        <v>0</v>
      </c>
      <c r="G75" s="11"/>
      <c r="H75" s="11"/>
      <c r="I75" s="12">
        <f>F75-G75</f>
        <v>0</v>
      </c>
    </row>
    <row r="76" spans="2:9" x14ac:dyDescent="0.25">
      <c r="B76" s="86" t="s">
        <v>77</v>
      </c>
      <c r="C76" s="87"/>
      <c r="D76" s="10">
        <f t="shared" ref="D76:I76" si="20">SUM(D77:D83)</f>
        <v>0</v>
      </c>
      <c r="E76" s="10">
        <f t="shared" si="20"/>
        <v>0</v>
      </c>
      <c r="F76" s="10">
        <f t="shared" si="20"/>
        <v>0</v>
      </c>
      <c r="G76" s="10">
        <f t="shared" si="20"/>
        <v>0</v>
      </c>
      <c r="H76" s="10">
        <f t="shared" si="20"/>
        <v>0</v>
      </c>
      <c r="I76" s="10">
        <f t="shared" si="20"/>
        <v>0</v>
      </c>
    </row>
    <row r="77" spans="2:9" x14ac:dyDescent="0.25">
      <c r="B77" s="8"/>
      <c r="C77" s="9" t="s">
        <v>78</v>
      </c>
      <c r="D77" s="11"/>
      <c r="E77" s="11"/>
      <c r="F77" s="12">
        <f t="shared" ref="F77:F83" si="21">D77+E77</f>
        <v>0</v>
      </c>
      <c r="G77" s="11"/>
      <c r="H77" s="11"/>
      <c r="I77" s="12">
        <f t="shared" ref="I77:I83" si="22">F77-G77</f>
        <v>0</v>
      </c>
    </row>
    <row r="78" spans="2:9" x14ac:dyDescent="0.25">
      <c r="B78" s="8"/>
      <c r="C78" s="9" t="s">
        <v>79</v>
      </c>
      <c r="D78" s="11"/>
      <c r="E78" s="11"/>
      <c r="F78" s="12">
        <f t="shared" si="21"/>
        <v>0</v>
      </c>
      <c r="G78" s="11"/>
      <c r="H78" s="11"/>
      <c r="I78" s="12">
        <f t="shared" si="22"/>
        <v>0</v>
      </c>
    </row>
    <row r="79" spans="2:9" x14ac:dyDescent="0.25">
      <c r="B79" s="8"/>
      <c r="C79" s="9" t="s">
        <v>80</v>
      </c>
      <c r="D79" s="11"/>
      <c r="E79" s="11"/>
      <c r="F79" s="12">
        <f t="shared" si="21"/>
        <v>0</v>
      </c>
      <c r="G79" s="11"/>
      <c r="H79" s="11"/>
      <c r="I79" s="12">
        <f t="shared" si="22"/>
        <v>0</v>
      </c>
    </row>
    <row r="80" spans="2:9" x14ac:dyDescent="0.25">
      <c r="B80" s="8"/>
      <c r="C80" s="9" t="s">
        <v>81</v>
      </c>
      <c r="D80" s="11"/>
      <c r="E80" s="11"/>
      <c r="F80" s="12">
        <f t="shared" si="21"/>
        <v>0</v>
      </c>
      <c r="G80" s="11"/>
      <c r="H80" s="11"/>
      <c r="I80" s="12">
        <f t="shared" si="22"/>
        <v>0</v>
      </c>
    </row>
    <row r="81" spans="2:9" x14ac:dyDescent="0.25">
      <c r="B81" s="8"/>
      <c r="C81" s="9" t="s">
        <v>82</v>
      </c>
      <c r="D81" s="11"/>
      <c r="E81" s="11"/>
      <c r="F81" s="12">
        <f t="shared" si="21"/>
        <v>0</v>
      </c>
      <c r="G81" s="11"/>
      <c r="H81" s="11"/>
      <c r="I81" s="12">
        <f t="shared" si="22"/>
        <v>0</v>
      </c>
    </row>
    <row r="82" spans="2:9" x14ac:dyDescent="0.25">
      <c r="B82" s="8"/>
      <c r="C82" s="9" t="s">
        <v>83</v>
      </c>
      <c r="D82" s="11"/>
      <c r="E82" s="11"/>
      <c r="F82" s="12">
        <f t="shared" si="21"/>
        <v>0</v>
      </c>
      <c r="G82" s="11"/>
      <c r="H82" s="11"/>
      <c r="I82" s="12">
        <f t="shared" si="22"/>
        <v>0</v>
      </c>
    </row>
    <row r="83" spans="2:9" x14ac:dyDescent="0.25">
      <c r="B83" s="8"/>
      <c r="C83" s="9" t="s">
        <v>84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58"/>
      <c r="C84" s="59" t="s">
        <v>11</v>
      </c>
      <c r="D84" s="14">
        <f>D12+D20+D30+D40+D50+D60+D64+D72+D76</f>
        <v>1637679</v>
      </c>
      <c r="E84" s="14">
        <f>E12+E20+E30+E40+E50+E60+E64+E72+E76</f>
        <v>-17810.850000000017</v>
      </c>
      <c r="F84" s="14">
        <f t="shared" ref="F84:I84" si="23">F12+F20+F30+F40+F50+F60+F64+F72+F76</f>
        <v>1619868.15</v>
      </c>
      <c r="G84" s="14">
        <f t="shared" si="23"/>
        <v>1316204.7399999998</v>
      </c>
      <c r="H84" s="14">
        <f t="shared" si="23"/>
        <v>1316204.7399999998</v>
      </c>
      <c r="I84" s="14">
        <f t="shared" si="23"/>
        <v>303663.40999999997</v>
      </c>
    </row>
    <row r="85" spans="2:9" x14ac:dyDescent="0.25">
      <c r="D85" s="16"/>
      <c r="E85" s="16"/>
      <c r="F85" s="16"/>
      <c r="G85" s="16"/>
      <c r="H85" s="16"/>
      <c r="I85" s="16"/>
    </row>
    <row r="86" spans="2:9" x14ac:dyDescent="0.25">
      <c r="D86" s="16"/>
      <c r="E86" s="16"/>
      <c r="F86" s="16"/>
      <c r="G86" s="16"/>
      <c r="H86" s="16"/>
      <c r="I86" s="16"/>
    </row>
    <row r="87" spans="2:9" x14ac:dyDescent="0.25">
      <c r="C87" s="1" t="s">
        <v>91</v>
      </c>
      <c r="E87" s="1" t="s">
        <v>92</v>
      </c>
      <c r="G87" s="16"/>
    </row>
    <row r="88" spans="2:9" x14ac:dyDescent="0.25">
      <c r="E88" s="16"/>
      <c r="I88" s="16"/>
    </row>
    <row r="89" spans="2:9" x14ac:dyDescent="0.25">
      <c r="C89" s="7" t="s">
        <v>90</v>
      </c>
      <c r="D89" s="7"/>
      <c r="E89" s="1" t="s">
        <v>90</v>
      </c>
      <c r="G89" s="7"/>
      <c r="H89" s="7"/>
      <c r="I89" s="7"/>
    </row>
    <row r="90" spans="2:9" x14ac:dyDescent="0.25">
      <c r="C90" s="1" t="s">
        <v>87</v>
      </c>
      <c r="E90" s="1" t="s">
        <v>93</v>
      </c>
    </row>
    <row r="91" spans="2:9" x14ac:dyDescent="0.25">
      <c r="C91" s="1" t="s">
        <v>88</v>
      </c>
      <c r="E91" s="1" t="s">
        <v>89</v>
      </c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ageMargins left="0.70866141732283472" right="0.70866141732283472" top="0.74803149606299213" bottom="0.74803149606299213" header="0.31496062992125984" footer="0.31496062992125984"/>
  <pageSetup scale="74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G91"/>
  <sheetViews>
    <sheetView workbookViewId="0">
      <selection activeCell="BU12" sqref="BU12"/>
    </sheetView>
  </sheetViews>
  <sheetFormatPr baseColWidth="10" defaultColWidth="11.42578125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13" width="13.42578125" style="1" hidden="1" customWidth="1"/>
    <col min="14" max="14" width="13.42578125" style="1" customWidth="1"/>
    <col min="15" max="24" width="13.42578125" style="1" hidden="1" customWidth="1"/>
    <col min="25" max="25" width="14" style="1" customWidth="1"/>
    <col min="26" max="35" width="14" style="1" hidden="1" customWidth="1"/>
    <col min="36" max="36" width="13.42578125" style="1" bestFit="1" customWidth="1"/>
    <col min="37" max="46" width="13.42578125" style="1" hidden="1" customWidth="1"/>
    <col min="47" max="47" width="13.42578125" style="1" bestFit="1" customWidth="1"/>
    <col min="48" max="57" width="13.42578125" style="1" hidden="1" customWidth="1"/>
    <col min="58" max="58" width="13.42578125" style="1" bestFit="1" customWidth="1"/>
    <col min="59" max="68" width="13.42578125" style="1" hidden="1" customWidth="1"/>
    <col min="69" max="69" width="13.140625" style="1" bestFit="1" customWidth="1"/>
    <col min="70" max="70" width="2.7109375" style="1" customWidth="1"/>
    <col min="71" max="71" width="12.140625" style="1" bestFit="1" customWidth="1"/>
    <col min="72" max="316" width="11.42578125" style="1"/>
    <col min="317" max="317" width="2.7109375" style="1" customWidth="1"/>
    <col min="318" max="318" width="13.85546875" style="1" bestFit="1" customWidth="1"/>
    <col min="319" max="319" width="64.28515625" style="1" customWidth="1"/>
    <col min="320" max="325" width="21" style="1" customWidth="1"/>
    <col min="326" max="326" width="2.7109375" style="1" customWidth="1"/>
    <col min="327" max="327" width="11.42578125" style="1" customWidth="1"/>
    <col min="328" max="572" width="11.42578125" style="1"/>
    <col min="573" max="573" width="2.7109375" style="1" customWidth="1"/>
    <col min="574" max="574" width="7.140625" style="1" customWidth="1"/>
    <col min="575" max="575" width="64.28515625" style="1" customWidth="1"/>
    <col min="576" max="581" width="21" style="1" customWidth="1"/>
    <col min="582" max="582" width="2.7109375" style="1" customWidth="1"/>
    <col min="583" max="583" width="11.42578125" style="1" customWidth="1"/>
    <col min="584" max="828" width="11.42578125" style="1"/>
    <col min="829" max="829" width="2.7109375" style="1" customWidth="1"/>
    <col min="830" max="830" width="7.140625" style="1" customWidth="1"/>
    <col min="831" max="831" width="64.28515625" style="1" customWidth="1"/>
    <col min="832" max="837" width="21" style="1" customWidth="1"/>
    <col min="838" max="838" width="2.7109375" style="1" customWidth="1"/>
    <col min="839" max="839" width="11.42578125" style="1" customWidth="1"/>
    <col min="840" max="1084" width="11.42578125" style="1"/>
    <col min="1085" max="1085" width="2.7109375" style="1" customWidth="1"/>
    <col min="1086" max="1086" width="7.140625" style="1" customWidth="1"/>
    <col min="1087" max="1087" width="64.28515625" style="1" customWidth="1"/>
    <col min="1088" max="1093" width="21" style="1" customWidth="1"/>
    <col min="1094" max="1094" width="2.7109375" style="1" customWidth="1"/>
    <col min="1095" max="1095" width="11.42578125" style="1" customWidth="1"/>
    <col min="1096" max="1340" width="11.42578125" style="1"/>
    <col min="1341" max="1341" width="2.7109375" style="1" customWidth="1"/>
    <col min="1342" max="1342" width="7.140625" style="1" customWidth="1"/>
    <col min="1343" max="1343" width="64.28515625" style="1" customWidth="1"/>
    <col min="1344" max="1349" width="21" style="1" customWidth="1"/>
    <col min="1350" max="1350" width="2.7109375" style="1" customWidth="1"/>
    <col min="1351" max="1351" width="11.42578125" style="1" customWidth="1"/>
    <col min="1352" max="1596" width="11.42578125" style="1"/>
    <col min="1597" max="1597" width="2.7109375" style="1" customWidth="1"/>
    <col min="1598" max="1598" width="7.140625" style="1" customWidth="1"/>
    <col min="1599" max="1599" width="64.28515625" style="1" customWidth="1"/>
    <col min="1600" max="1605" width="21" style="1" customWidth="1"/>
    <col min="1606" max="1606" width="2.7109375" style="1" customWidth="1"/>
    <col min="1607" max="1607" width="11.42578125" style="1" customWidth="1"/>
    <col min="1608" max="1852" width="11.42578125" style="1"/>
    <col min="1853" max="1853" width="2.7109375" style="1" customWidth="1"/>
    <col min="1854" max="1854" width="7.140625" style="1" customWidth="1"/>
    <col min="1855" max="1855" width="64.28515625" style="1" customWidth="1"/>
    <col min="1856" max="1861" width="21" style="1" customWidth="1"/>
    <col min="1862" max="1862" width="2.7109375" style="1" customWidth="1"/>
    <col min="1863" max="1863" width="11.42578125" style="1" customWidth="1"/>
    <col min="1864" max="2108" width="11.42578125" style="1"/>
    <col min="2109" max="2109" width="2.7109375" style="1" customWidth="1"/>
    <col min="2110" max="2110" width="7.140625" style="1" customWidth="1"/>
    <col min="2111" max="2111" width="64.28515625" style="1" customWidth="1"/>
    <col min="2112" max="2117" width="21" style="1" customWidth="1"/>
    <col min="2118" max="2118" width="2.7109375" style="1" customWidth="1"/>
    <col min="2119" max="2119" width="11.42578125" style="1" customWidth="1"/>
    <col min="2120" max="2364" width="11.42578125" style="1"/>
    <col min="2365" max="2365" width="2.7109375" style="1" customWidth="1"/>
    <col min="2366" max="2366" width="7.140625" style="1" customWidth="1"/>
    <col min="2367" max="2367" width="64.28515625" style="1" customWidth="1"/>
    <col min="2368" max="2373" width="21" style="1" customWidth="1"/>
    <col min="2374" max="2374" width="2.7109375" style="1" customWidth="1"/>
    <col min="2375" max="2375" width="11.42578125" style="1" customWidth="1"/>
    <col min="2376" max="2620" width="11.42578125" style="1"/>
    <col min="2621" max="2621" width="2.7109375" style="1" customWidth="1"/>
    <col min="2622" max="2622" width="7.140625" style="1" customWidth="1"/>
    <col min="2623" max="2623" width="64.28515625" style="1" customWidth="1"/>
    <col min="2624" max="2629" width="21" style="1" customWidth="1"/>
    <col min="2630" max="2630" width="2.7109375" style="1" customWidth="1"/>
    <col min="2631" max="2631" width="11.42578125" style="1" customWidth="1"/>
    <col min="2632" max="2876" width="11.42578125" style="1"/>
    <col min="2877" max="2877" width="2.7109375" style="1" customWidth="1"/>
    <col min="2878" max="2878" width="7.140625" style="1" customWidth="1"/>
    <col min="2879" max="2879" width="64.28515625" style="1" customWidth="1"/>
    <col min="2880" max="2885" width="21" style="1" customWidth="1"/>
    <col min="2886" max="2886" width="2.7109375" style="1" customWidth="1"/>
    <col min="2887" max="2887" width="11.42578125" style="1" customWidth="1"/>
    <col min="2888" max="3132" width="11.42578125" style="1"/>
    <col min="3133" max="3133" width="2.7109375" style="1" customWidth="1"/>
    <col min="3134" max="3134" width="7.140625" style="1" customWidth="1"/>
    <col min="3135" max="3135" width="64.28515625" style="1" customWidth="1"/>
    <col min="3136" max="3141" width="21" style="1" customWidth="1"/>
    <col min="3142" max="3142" width="2.7109375" style="1" customWidth="1"/>
    <col min="3143" max="3143" width="11.42578125" style="1" customWidth="1"/>
    <col min="3144" max="3388" width="11.42578125" style="1"/>
    <col min="3389" max="3389" width="2.7109375" style="1" customWidth="1"/>
    <col min="3390" max="3390" width="7.140625" style="1" customWidth="1"/>
    <col min="3391" max="3391" width="64.28515625" style="1" customWidth="1"/>
    <col min="3392" max="3397" width="21" style="1" customWidth="1"/>
    <col min="3398" max="3398" width="2.7109375" style="1" customWidth="1"/>
    <col min="3399" max="3399" width="11.42578125" style="1" customWidth="1"/>
    <col min="3400" max="3644" width="11.42578125" style="1"/>
    <col min="3645" max="3645" width="2.7109375" style="1" customWidth="1"/>
    <col min="3646" max="3646" width="7.140625" style="1" customWidth="1"/>
    <col min="3647" max="3647" width="64.28515625" style="1" customWidth="1"/>
    <col min="3648" max="3653" width="21" style="1" customWidth="1"/>
    <col min="3654" max="3654" width="2.7109375" style="1" customWidth="1"/>
    <col min="3655" max="3655" width="11.42578125" style="1" customWidth="1"/>
    <col min="3656" max="3900" width="11.42578125" style="1"/>
    <col min="3901" max="3901" width="2.7109375" style="1" customWidth="1"/>
    <col min="3902" max="3902" width="7.140625" style="1" customWidth="1"/>
    <col min="3903" max="3903" width="64.28515625" style="1" customWidth="1"/>
    <col min="3904" max="3909" width="21" style="1" customWidth="1"/>
    <col min="3910" max="3910" width="2.7109375" style="1" customWidth="1"/>
    <col min="3911" max="3911" width="11.42578125" style="1" customWidth="1"/>
    <col min="3912" max="4156" width="11.42578125" style="1"/>
    <col min="4157" max="4157" width="2.7109375" style="1" customWidth="1"/>
    <col min="4158" max="4158" width="7.140625" style="1" customWidth="1"/>
    <col min="4159" max="4159" width="64.28515625" style="1" customWidth="1"/>
    <col min="4160" max="4165" width="21" style="1" customWidth="1"/>
    <col min="4166" max="4166" width="2.7109375" style="1" customWidth="1"/>
    <col min="4167" max="4167" width="11.42578125" style="1" customWidth="1"/>
    <col min="4168" max="4412" width="11.42578125" style="1"/>
    <col min="4413" max="4413" width="2.7109375" style="1" customWidth="1"/>
    <col min="4414" max="4414" width="7.140625" style="1" customWidth="1"/>
    <col min="4415" max="4415" width="64.28515625" style="1" customWidth="1"/>
    <col min="4416" max="4421" width="21" style="1" customWidth="1"/>
    <col min="4422" max="4422" width="2.7109375" style="1" customWidth="1"/>
    <col min="4423" max="4423" width="11.42578125" style="1" customWidth="1"/>
    <col min="4424" max="4668" width="11.42578125" style="1"/>
    <col min="4669" max="4669" width="2.7109375" style="1" customWidth="1"/>
    <col min="4670" max="4670" width="7.140625" style="1" customWidth="1"/>
    <col min="4671" max="4671" width="64.28515625" style="1" customWidth="1"/>
    <col min="4672" max="4677" width="21" style="1" customWidth="1"/>
    <col min="4678" max="4678" width="2.7109375" style="1" customWidth="1"/>
    <col min="4679" max="4679" width="11.42578125" style="1" customWidth="1"/>
    <col min="4680" max="4924" width="11.42578125" style="1"/>
    <col min="4925" max="4925" width="2.7109375" style="1" customWidth="1"/>
    <col min="4926" max="4926" width="7.140625" style="1" customWidth="1"/>
    <col min="4927" max="4927" width="64.28515625" style="1" customWidth="1"/>
    <col min="4928" max="4933" width="21" style="1" customWidth="1"/>
    <col min="4934" max="4934" width="2.7109375" style="1" customWidth="1"/>
    <col min="4935" max="4935" width="11.42578125" style="1" customWidth="1"/>
    <col min="4936" max="5180" width="11.42578125" style="1"/>
    <col min="5181" max="5181" width="2.7109375" style="1" customWidth="1"/>
    <col min="5182" max="5182" width="7.140625" style="1" customWidth="1"/>
    <col min="5183" max="5183" width="64.28515625" style="1" customWidth="1"/>
    <col min="5184" max="5189" width="21" style="1" customWidth="1"/>
    <col min="5190" max="5190" width="2.7109375" style="1" customWidth="1"/>
    <col min="5191" max="5191" width="11.42578125" style="1" customWidth="1"/>
    <col min="5192" max="5436" width="11.42578125" style="1"/>
    <col min="5437" max="5437" width="2.7109375" style="1" customWidth="1"/>
    <col min="5438" max="5438" width="7.140625" style="1" customWidth="1"/>
    <col min="5439" max="5439" width="64.28515625" style="1" customWidth="1"/>
    <col min="5440" max="5445" width="21" style="1" customWidth="1"/>
    <col min="5446" max="5446" width="2.7109375" style="1" customWidth="1"/>
    <col min="5447" max="5447" width="11.42578125" style="1" customWidth="1"/>
    <col min="5448" max="5692" width="11.42578125" style="1"/>
    <col min="5693" max="5693" width="2.7109375" style="1" customWidth="1"/>
    <col min="5694" max="5694" width="7.140625" style="1" customWidth="1"/>
    <col min="5695" max="5695" width="64.28515625" style="1" customWidth="1"/>
    <col min="5696" max="5701" width="21" style="1" customWidth="1"/>
    <col min="5702" max="5702" width="2.7109375" style="1" customWidth="1"/>
    <col min="5703" max="5703" width="11.42578125" style="1" customWidth="1"/>
    <col min="5704" max="5948" width="11.42578125" style="1"/>
    <col min="5949" max="5949" width="2.7109375" style="1" customWidth="1"/>
    <col min="5950" max="5950" width="7.140625" style="1" customWidth="1"/>
    <col min="5951" max="5951" width="64.28515625" style="1" customWidth="1"/>
    <col min="5952" max="5957" width="21" style="1" customWidth="1"/>
    <col min="5958" max="5958" width="2.7109375" style="1" customWidth="1"/>
    <col min="5959" max="5959" width="11.42578125" style="1" customWidth="1"/>
    <col min="5960" max="6204" width="11.42578125" style="1"/>
    <col min="6205" max="6205" width="2.7109375" style="1" customWidth="1"/>
    <col min="6206" max="6206" width="7.140625" style="1" customWidth="1"/>
    <col min="6207" max="6207" width="64.28515625" style="1" customWidth="1"/>
    <col min="6208" max="6213" width="21" style="1" customWidth="1"/>
    <col min="6214" max="6214" width="2.7109375" style="1" customWidth="1"/>
    <col min="6215" max="6215" width="11.42578125" style="1" customWidth="1"/>
    <col min="6216" max="6460" width="11.42578125" style="1"/>
    <col min="6461" max="6461" width="2.7109375" style="1" customWidth="1"/>
    <col min="6462" max="6462" width="7.140625" style="1" customWidth="1"/>
    <col min="6463" max="6463" width="64.28515625" style="1" customWidth="1"/>
    <col min="6464" max="6469" width="21" style="1" customWidth="1"/>
    <col min="6470" max="6470" width="2.7109375" style="1" customWidth="1"/>
    <col min="6471" max="6471" width="11.42578125" style="1" customWidth="1"/>
    <col min="6472" max="6716" width="11.42578125" style="1"/>
    <col min="6717" max="6717" width="2.7109375" style="1" customWidth="1"/>
    <col min="6718" max="6718" width="7.140625" style="1" customWidth="1"/>
    <col min="6719" max="6719" width="64.28515625" style="1" customWidth="1"/>
    <col min="6720" max="6725" width="21" style="1" customWidth="1"/>
    <col min="6726" max="6726" width="2.7109375" style="1" customWidth="1"/>
    <col min="6727" max="6727" width="11.42578125" style="1" customWidth="1"/>
    <col min="6728" max="6972" width="11.42578125" style="1"/>
    <col min="6973" max="6973" width="2.7109375" style="1" customWidth="1"/>
    <col min="6974" max="6974" width="7.140625" style="1" customWidth="1"/>
    <col min="6975" max="6975" width="64.28515625" style="1" customWidth="1"/>
    <col min="6976" max="6981" width="21" style="1" customWidth="1"/>
    <col min="6982" max="6982" width="2.7109375" style="1" customWidth="1"/>
    <col min="6983" max="6983" width="11.42578125" style="1" customWidth="1"/>
    <col min="6984" max="7228" width="11.42578125" style="1"/>
    <col min="7229" max="7229" width="2.7109375" style="1" customWidth="1"/>
    <col min="7230" max="7230" width="7.140625" style="1" customWidth="1"/>
    <col min="7231" max="7231" width="64.28515625" style="1" customWidth="1"/>
    <col min="7232" max="7237" width="21" style="1" customWidth="1"/>
    <col min="7238" max="7238" width="2.7109375" style="1" customWidth="1"/>
    <col min="7239" max="7239" width="11.42578125" style="1" customWidth="1"/>
    <col min="7240" max="7484" width="11.42578125" style="1"/>
    <col min="7485" max="7485" width="2.7109375" style="1" customWidth="1"/>
    <col min="7486" max="7486" width="7.140625" style="1" customWidth="1"/>
    <col min="7487" max="7487" width="64.28515625" style="1" customWidth="1"/>
    <col min="7488" max="7493" width="21" style="1" customWidth="1"/>
    <col min="7494" max="7494" width="2.7109375" style="1" customWidth="1"/>
    <col min="7495" max="7495" width="11.42578125" style="1" customWidth="1"/>
    <col min="7496" max="7740" width="11.42578125" style="1"/>
    <col min="7741" max="7741" width="2.7109375" style="1" customWidth="1"/>
    <col min="7742" max="7742" width="7.140625" style="1" customWidth="1"/>
    <col min="7743" max="7743" width="64.28515625" style="1" customWidth="1"/>
    <col min="7744" max="7749" width="21" style="1" customWidth="1"/>
    <col min="7750" max="7750" width="2.7109375" style="1" customWidth="1"/>
    <col min="7751" max="7751" width="11.42578125" style="1" customWidth="1"/>
    <col min="7752" max="7996" width="11.42578125" style="1"/>
    <col min="7997" max="7997" width="2.7109375" style="1" customWidth="1"/>
    <col min="7998" max="7998" width="7.140625" style="1" customWidth="1"/>
    <col min="7999" max="7999" width="64.28515625" style="1" customWidth="1"/>
    <col min="8000" max="8005" width="21" style="1" customWidth="1"/>
    <col min="8006" max="8006" width="2.7109375" style="1" customWidth="1"/>
    <col min="8007" max="8007" width="11.42578125" style="1" customWidth="1"/>
    <col min="8008" max="8252" width="11.42578125" style="1"/>
    <col min="8253" max="8253" width="2.7109375" style="1" customWidth="1"/>
    <col min="8254" max="8254" width="7.140625" style="1" customWidth="1"/>
    <col min="8255" max="8255" width="64.28515625" style="1" customWidth="1"/>
    <col min="8256" max="8261" width="21" style="1" customWidth="1"/>
    <col min="8262" max="8262" width="2.7109375" style="1" customWidth="1"/>
    <col min="8263" max="8263" width="11.42578125" style="1" customWidth="1"/>
    <col min="8264" max="8508" width="11.42578125" style="1"/>
    <col min="8509" max="8509" width="2.7109375" style="1" customWidth="1"/>
    <col min="8510" max="8510" width="7.140625" style="1" customWidth="1"/>
    <col min="8511" max="8511" width="64.28515625" style="1" customWidth="1"/>
    <col min="8512" max="8517" width="21" style="1" customWidth="1"/>
    <col min="8518" max="8518" width="2.7109375" style="1" customWidth="1"/>
    <col min="8519" max="8519" width="11.42578125" style="1" customWidth="1"/>
    <col min="8520" max="8764" width="11.42578125" style="1"/>
    <col min="8765" max="8765" width="2.7109375" style="1" customWidth="1"/>
    <col min="8766" max="8766" width="7.140625" style="1" customWidth="1"/>
    <col min="8767" max="8767" width="64.28515625" style="1" customWidth="1"/>
    <col min="8768" max="8773" width="21" style="1" customWidth="1"/>
    <col min="8774" max="8774" width="2.7109375" style="1" customWidth="1"/>
    <col min="8775" max="8775" width="11.42578125" style="1" customWidth="1"/>
    <col min="8776" max="9020" width="11.42578125" style="1"/>
    <col min="9021" max="9021" width="2.7109375" style="1" customWidth="1"/>
    <col min="9022" max="9022" width="7.140625" style="1" customWidth="1"/>
    <col min="9023" max="9023" width="64.28515625" style="1" customWidth="1"/>
    <col min="9024" max="9029" width="21" style="1" customWidth="1"/>
    <col min="9030" max="9030" width="2.7109375" style="1" customWidth="1"/>
    <col min="9031" max="9031" width="11.42578125" style="1" customWidth="1"/>
    <col min="9032" max="9276" width="11.42578125" style="1"/>
    <col min="9277" max="9277" width="2.7109375" style="1" customWidth="1"/>
    <col min="9278" max="9278" width="7.140625" style="1" customWidth="1"/>
    <col min="9279" max="9279" width="64.28515625" style="1" customWidth="1"/>
    <col min="9280" max="9285" width="21" style="1" customWidth="1"/>
    <col min="9286" max="9286" width="2.7109375" style="1" customWidth="1"/>
    <col min="9287" max="9287" width="11.42578125" style="1" customWidth="1"/>
    <col min="9288" max="9532" width="11.42578125" style="1"/>
    <col min="9533" max="9533" width="2.7109375" style="1" customWidth="1"/>
    <col min="9534" max="9534" width="7.140625" style="1" customWidth="1"/>
    <col min="9535" max="9535" width="64.28515625" style="1" customWidth="1"/>
    <col min="9536" max="9541" width="21" style="1" customWidth="1"/>
    <col min="9542" max="9542" width="2.7109375" style="1" customWidth="1"/>
    <col min="9543" max="9543" width="11.42578125" style="1" customWidth="1"/>
    <col min="9544" max="9788" width="11.42578125" style="1"/>
    <col min="9789" max="9789" width="2.7109375" style="1" customWidth="1"/>
    <col min="9790" max="9790" width="7.140625" style="1" customWidth="1"/>
    <col min="9791" max="9791" width="64.28515625" style="1" customWidth="1"/>
    <col min="9792" max="9797" width="21" style="1" customWidth="1"/>
    <col min="9798" max="9798" width="2.7109375" style="1" customWidth="1"/>
    <col min="9799" max="9799" width="11.42578125" style="1" customWidth="1"/>
    <col min="9800" max="10044" width="11.42578125" style="1"/>
    <col min="10045" max="10045" width="2.7109375" style="1" customWidth="1"/>
    <col min="10046" max="10046" width="7.140625" style="1" customWidth="1"/>
    <col min="10047" max="10047" width="64.28515625" style="1" customWidth="1"/>
    <col min="10048" max="10053" width="21" style="1" customWidth="1"/>
    <col min="10054" max="10054" width="2.7109375" style="1" customWidth="1"/>
    <col min="10055" max="10055" width="11.42578125" style="1" customWidth="1"/>
    <col min="10056" max="10300" width="11.42578125" style="1"/>
    <col min="10301" max="10301" width="2.7109375" style="1" customWidth="1"/>
    <col min="10302" max="10302" width="7.140625" style="1" customWidth="1"/>
    <col min="10303" max="10303" width="64.28515625" style="1" customWidth="1"/>
    <col min="10304" max="10309" width="21" style="1" customWidth="1"/>
    <col min="10310" max="10310" width="2.7109375" style="1" customWidth="1"/>
    <col min="10311" max="10311" width="11.42578125" style="1" customWidth="1"/>
    <col min="10312" max="10556" width="11.42578125" style="1"/>
    <col min="10557" max="10557" width="2.7109375" style="1" customWidth="1"/>
    <col min="10558" max="10558" width="7.140625" style="1" customWidth="1"/>
    <col min="10559" max="10559" width="64.28515625" style="1" customWidth="1"/>
    <col min="10560" max="10565" width="21" style="1" customWidth="1"/>
    <col min="10566" max="10566" width="2.7109375" style="1" customWidth="1"/>
    <col min="10567" max="10567" width="11.42578125" style="1" customWidth="1"/>
    <col min="10568" max="10812" width="11.42578125" style="1"/>
    <col min="10813" max="10813" width="2.7109375" style="1" customWidth="1"/>
    <col min="10814" max="10814" width="7.140625" style="1" customWidth="1"/>
    <col min="10815" max="10815" width="64.28515625" style="1" customWidth="1"/>
    <col min="10816" max="10821" width="21" style="1" customWidth="1"/>
    <col min="10822" max="10822" width="2.7109375" style="1" customWidth="1"/>
    <col min="10823" max="10823" width="11.42578125" style="1" customWidth="1"/>
    <col min="10824" max="11068" width="11.42578125" style="1"/>
    <col min="11069" max="11069" width="2.7109375" style="1" customWidth="1"/>
    <col min="11070" max="11070" width="7.140625" style="1" customWidth="1"/>
    <col min="11071" max="11071" width="64.28515625" style="1" customWidth="1"/>
    <col min="11072" max="11077" width="21" style="1" customWidth="1"/>
    <col min="11078" max="11078" width="2.7109375" style="1" customWidth="1"/>
    <col min="11079" max="11079" width="11.42578125" style="1" customWidth="1"/>
    <col min="11080" max="11324" width="11.42578125" style="1"/>
    <col min="11325" max="11325" width="2.7109375" style="1" customWidth="1"/>
    <col min="11326" max="11326" width="7.140625" style="1" customWidth="1"/>
    <col min="11327" max="11327" width="64.28515625" style="1" customWidth="1"/>
    <col min="11328" max="11333" width="21" style="1" customWidth="1"/>
    <col min="11334" max="11334" width="2.7109375" style="1" customWidth="1"/>
    <col min="11335" max="11335" width="11.42578125" style="1" customWidth="1"/>
    <col min="11336" max="11580" width="11.42578125" style="1"/>
    <col min="11581" max="11581" width="2.7109375" style="1" customWidth="1"/>
    <col min="11582" max="11582" width="7.140625" style="1" customWidth="1"/>
    <col min="11583" max="11583" width="64.28515625" style="1" customWidth="1"/>
    <col min="11584" max="11589" width="21" style="1" customWidth="1"/>
    <col min="11590" max="11590" width="2.7109375" style="1" customWidth="1"/>
    <col min="11591" max="11591" width="11.42578125" style="1" customWidth="1"/>
    <col min="11592" max="11836" width="11.42578125" style="1"/>
    <col min="11837" max="11837" width="2.7109375" style="1" customWidth="1"/>
    <col min="11838" max="11838" width="7.140625" style="1" customWidth="1"/>
    <col min="11839" max="11839" width="64.28515625" style="1" customWidth="1"/>
    <col min="11840" max="11845" width="21" style="1" customWidth="1"/>
    <col min="11846" max="11846" width="2.7109375" style="1" customWidth="1"/>
    <col min="11847" max="11847" width="11.42578125" style="1" customWidth="1"/>
    <col min="11848" max="12092" width="11.42578125" style="1"/>
    <col min="12093" max="12093" width="2.7109375" style="1" customWidth="1"/>
    <col min="12094" max="12094" width="7.140625" style="1" customWidth="1"/>
    <col min="12095" max="12095" width="64.28515625" style="1" customWidth="1"/>
    <col min="12096" max="12101" width="21" style="1" customWidth="1"/>
    <col min="12102" max="12102" width="2.7109375" style="1" customWidth="1"/>
    <col min="12103" max="12103" width="11.42578125" style="1" customWidth="1"/>
    <col min="12104" max="12348" width="11.42578125" style="1"/>
    <col min="12349" max="12349" width="2.7109375" style="1" customWidth="1"/>
    <col min="12350" max="12350" width="7.140625" style="1" customWidth="1"/>
    <col min="12351" max="12351" width="64.28515625" style="1" customWidth="1"/>
    <col min="12352" max="12357" width="21" style="1" customWidth="1"/>
    <col min="12358" max="12358" width="2.7109375" style="1" customWidth="1"/>
    <col min="12359" max="12359" width="11.42578125" style="1" customWidth="1"/>
    <col min="12360" max="12604" width="11.42578125" style="1"/>
    <col min="12605" max="12605" width="2.7109375" style="1" customWidth="1"/>
    <col min="12606" max="12606" width="7.140625" style="1" customWidth="1"/>
    <col min="12607" max="12607" width="64.28515625" style="1" customWidth="1"/>
    <col min="12608" max="12613" width="21" style="1" customWidth="1"/>
    <col min="12614" max="12614" width="2.7109375" style="1" customWidth="1"/>
    <col min="12615" max="12615" width="11.42578125" style="1" customWidth="1"/>
    <col min="12616" max="12860" width="11.42578125" style="1"/>
    <col min="12861" max="12861" width="2.7109375" style="1" customWidth="1"/>
    <col min="12862" max="12862" width="7.140625" style="1" customWidth="1"/>
    <col min="12863" max="12863" width="64.28515625" style="1" customWidth="1"/>
    <col min="12864" max="12869" width="21" style="1" customWidth="1"/>
    <col min="12870" max="12870" width="2.7109375" style="1" customWidth="1"/>
    <col min="12871" max="12871" width="11.42578125" style="1" customWidth="1"/>
    <col min="12872" max="13116" width="11.42578125" style="1"/>
    <col min="13117" max="13117" width="2.7109375" style="1" customWidth="1"/>
    <col min="13118" max="13118" width="7.140625" style="1" customWidth="1"/>
    <col min="13119" max="13119" width="64.28515625" style="1" customWidth="1"/>
    <col min="13120" max="13125" width="21" style="1" customWidth="1"/>
    <col min="13126" max="13126" width="2.7109375" style="1" customWidth="1"/>
    <col min="13127" max="13127" width="11.42578125" style="1" customWidth="1"/>
    <col min="13128" max="13372" width="11.42578125" style="1"/>
    <col min="13373" max="13373" width="2.7109375" style="1" customWidth="1"/>
    <col min="13374" max="13374" width="7.140625" style="1" customWidth="1"/>
    <col min="13375" max="13375" width="64.28515625" style="1" customWidth="1"/>
    <col min="13376" max="13381" width="21" style="1" customWidth="1"/>
    <col min="13382" max="13382" width="2.7109375" style="1" customWidth="1"/>
    <col min="13383" max="13383" width="11.42578125" style="1" customWidth="1"/>
    <col min="13384" max="13628" width="11.42578125" style="1"/>
    <col min="13629" max="13629" width="2.7109375" style="1" customWidth="1"/>
    <col min="13630" max="13630" width="7.140625" style="1" customWidth="1"/>
    <col min="13631" max="13631" width="64.28515625" style="1" customWidth="1"/>
    <col min="13632" max="13637" width="21" style="1" customWidth="1"/>
    <col min="13638" max="13638" width="2.7109375" style="1" customWidth="1"/>
    <col min="13639" max="13639" width="11.42578125" style="1" customWidth="1"/>
    <col min="13640" max="13884" width="11.42578125" style="1"/>
    <col min="13885" max="13885" width="2.7109375" style="1" customWidth="1"/>
    <col min="13886" max="13886" width="7.140625" style="1" customWidth="1"/>
    <col min="13887" max="13887" width="64.28515625" style="1" customWidth="1"/>
    <col min="13888" max="13893" width="21" style="1" customWidth="1"/>
    <col min="13894" max="13894" width="2.7109375" style="1" customWidth="1"/>
    <col min="13895" max="13895" width="11.42578125" style="1" customWidth="1"/>
    <col min="13896" max="14140" width="11.42578125" style="1"/>
    <col min="14141" max="14141" width="2.7109375" style="1" customWidth="1"/>
    <col min="14142" max="14142" width="7.140625" style="1" customWidth="1"/>
    <col min="14143" max="14143" width="64.28515625" style="1" customWidth="1"/>
    <col min="14144" max="14149" width="21" style="1" customWidth="1"/>
    <col min="14150" max="14150" width="2.7109375" style="1" customWidth="1"/>
    <col min="14151" max="14151" width="11.42578125" style="1" customWidth="1"/>
    <col min="14152" max="14396" width="11.42578125" style="1"/>
    <col min="14397" max="14397" width="2.7109375" style="1" customWidth="1"/>
    <col min="14398" max="14398" width="7.140625" style="1" customWidth="1"/>
    <col min="14399" max="14399" width="64.28515625" style="1" customWidth="1"/>
    <col min="14400" max="14405" width="21" style="1" customWidth="1"/>
    <col min="14406" max="14406" width="2.7109375" style="1" customWidth="1"/>
    <col min="14407" max="14407" width="11.42578125" style="1" customWidth="1"/>
    <col min="14408" max="14652" width="11.42578125" style="1"/>
    <col min="14653" max="14653" width="2.7109375" style="1" customWidth="1"/>
    <col min="14654" max="14654" width="7.140625" style="1" customWidth="1"/>
    <col min="14655" max="14655" width="64.28515625" style="1" customWidth="1"/>
    <col min="14656" max="14661" width="21" style="1" customWidth="1"/>
    <col min="14662" max="14662" width="2.7109375" style="1" customWidth="1"/>
    <col min="14663" max="14663" width="11.42578125" style="1" customWidth="1"/>
    <col min="14664" max="14908" width="11.42578125" style="1"/>
    <col min="14909" max="14909" width="2.7109375" style="1" customWidth="1"/>
    <col min="14910" max="14910" width="7.140625" style="1" customWidth="1"/>
    <col min="14911" max="14911" width="64.28515625" style="1" customWidth="1"/>
    <col min="14912" max="14917" width="21" style="1" customWidth="1"/>
    <col min="14918" max="14918" width="2.7109375" style="1" customWidth="1"/>
    <col min="14919" max="14919" width="11.42578125" style="1" customWidth="1"/>
    <col min="14920" max="15164" width="11.42578125" style="1"/>
    <col min="15165" max="15165" width="2.7109375" style="1" customWidth="1"/>
    <col min="15166" max="15166" width="7.140625" style="1" customWidth="1"/>
    <col min="15167" max="15167" width="64.28515625" style="1" customWidth="1"/>
    <col min="15168" max="15173" width="21" style="1" customWidth="1"/>
    <col min="15174" max="15174" width="2.7109375" style="1" customWidth="1"/>
    <col min="15175" max="15175" width="11.42578125" style="1" customWidth="1"/>
    <col min="15176" max="15420" width="11.42578125" style="1"/>
    <col min="15421" max="15421" width="2.7109375" style="1" customWidth="1"/>
    <col min="15422" max="15422" width="7.140625" style="1" customWidth="1"/>
    <col min="15423" max="15423" width="64.28515625" style="1" customWidth="1"/>
    <col min="15424" max="15429" width="21" style="1" customWidth="1"/>
    <col min="15430" max="15430" width="2.7109375" style="1" customWidth="1"/>
    <col min="15431" max="15431" width="11.42578125" style="1" customWidth="1"/>
    <col min="15432" max="15676" width="11.42578125" style="1"/>
    <col min="15677" max="15677" width="2.7109375" style="1" customWidth="1"/>
    <col min="15678" max="15678" width="7.140625" style="1" customWidth="1"/>
    <col min="15679" max="15679" width="64.28515625" style="1" customWidth="1"/>
    <col min="15680" max="15685" width="21" style="1" customWidth="1"/>
    <col min="15686" max="15686" width="2.7109375" style="1" customWidth="1"/>
    <col min="15687" max="15687" width="11.42578125" style="1" customWidth="1"/>
    <col min="15688" max="15932" width="11.42578125" style="1"/>
    <col min="15933" max="15933" width="2.7109375" style="1" customWidth="1"/>
    <col min="15934" max="15934" width="7.140625" style="1" customWidth="1"/>
    <col min="15935" max="15935" width="64.28515625" style="1" customWidth="1"/>
    <col min="15936" max="15941" width="21" style="1" customWidth="1"/>
    <col min="15942" max="15942" width="2.7109375" style="1" customWidth="1"/>
    <col min="15943" max="15943" width="11.42578125" style="1" customWidth="1"/>
    <col min="15944" max="16188" width="11.42578125" style="1"/>
    <col min="16189" max="16189" width="2.7109375" style="1" customWidth="1"/>
    <col min="16190" max="16190" width="7.140625" style="1" customWidth="1"/>
    <col min="16191" max="16191" width="64.28515625" style="1" customWidth="1"/>
    <col min="16192" max="16197" width="21" style="1" customWidth="1"/>
    <col min="16198" max="16198" width="2.7109375" style="1" customWidth="1"/>
    <col min="16199" max="16199" width="11.42578125" style="1" customWidth="1"/>
    <col min="16200" max="16384" width="11.42578125" style="1"/>
  </cols>
  <sheetData>
    <row r="3" spans="1:319" s="39" customFormat="1" x14ac:dyDescent="0.25">
      <c r="B3" s="88" t="s">
        <v>98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90"/>
    </row>
    <row r="4" spans="1:319" s="39" customFormat="1" x14ac:dyDescent="0.25">
      <c r="B4" s="91" t="s">
        <v>86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3"/>
    </row>
    <row r="5" spans="1:319" s="39" customFormat="1" x14ac:dyDescent="0.25">
      <c r="B5" s="94" t="s">
        <v>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6"/>
    </row>
    <row r="6" spans="1:319" s="39" customFormat="1" x14ac:dyDescent="0.25">
      <c r="B6" s="94" t="s">
        <v>12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6"/>
    </row>
    <row r="7" spans="1:319" s="39" customFormat="1" x14ac:dyDescent="0.25">
      <c r="B7" s="97" t="s">
        <v>104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9"/>
    </row>
    <row r="8" spans="1:319" s="39" customForma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</row>
    <row r="9" spans="1:319" s="39" customFormat="1" x14ac:dyDescent="0.25">
      <c r="B9" s="100" t="s">
        <v>1</v>
      </c>
      <c r="C9" s="101"/>
      <c r="D9" s="19"/>
      <c r="E9" s="19"/>
      <c r="F9" s="19"/>
      <c r="G9" s="19"/>
      <c r="H9" s="19"/>
      <c r="I9" s="19"/>
      <c r="J9" s="19"/>
      <c r="K9" s="19"/>
      <c r="L9" s="19"/>
      <c r="M9" s="19"/>
      <c r="N9" s="106" t="s">
        <v>2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9" t="s">
        <v>3</v>
      </c>
      <c r="BH9" s="109" t="s">
        <v>3</v>
      </c>
      <c r="BI9" s="109" t="s">
        <v>3</v>
      </c>
      <c r="BJ9" s="109" t="s">
        <v>3</v>
      </c>
      <c r="BK9" s="109" t="s">
        <v>3</v>
      </c>
      <c r="BL9" s="109" t="s">
        <v>3</v>
      </c>
      <c r="BM9" s="109" t="s">
        <v>3</v>
      </c>
      <c r="BN9" s="109" t="s">
        <v>3</v>
      </c>
      <c r="BO9" s="109" t="s">
        <v>3</v>
      </c>
      <c r="BP9" s="109" t="s">
        <v>3</v>
      </c>
      <c r="BQ9" s="109" t="s">
        <v>3</v>
      </c>
    </row>
    <row r="10" spans="1:319" s="39" customFormat="1" ht="24.75" x14ac:dyDescent="0.25">
      <c r="B10" s="102"/>
      <c r="C10" s="103"/>
      <c r="D10" s="76" t="s">
        <v>4</v>
      </c>
      <c r="E10" s="76" t="s">
        <v>4</v>
      </c>
      <c r="F10" s="76" t="s">
        <v>4</v>
      </c>
      <c r="G10" s="76" t="s">
        <v>4</v>
      </c>
      <c r="H10" s="76" t="s">
        <v>4</v>
      </c>
      <c r="I10" s="76" t="s">
        <v>4</v>
      </c>
      <c r="J10" s="76" t="s">
        <v>4</v>
      </c>
      <c r="K10" s="76" t="s">
        <v>4</v>
      </c>
      <c r="L10" s="76" t="s">
        <v>4</v>
      </c>
      <c r="M10" s="76" t="s">
        <v>4</v>
      </c>
      <c r="N10" s="4" t="s">
        <v>4</v>
      </c>
      <c r="O10" s="3" t="s">
        <v>5</v>
      </c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4" t="s">
        <v>6</v>
      </c>
      <c r="AA10" s="4" t="s">
        <v>6</v>
      </c>
      <c r="AB10" s="4" t="s">
        <v>6</v>
      </c>
      <c r="AC10" s="4" t="s">
        <v>6</v>
      </c>
      <c r="AD10" s="4" t="s">
        <v>6</v>
      </c>
      <c r="AE10" s="4" t="s">
        <v>6</v>
      </c>
      <c r="AF10" s="4" t="s">
        <v>6</v>
      </c>
      <c r="AG10" s="4" t="s">
        <v>6</v>
      </c>
      <c r="AH10" s="4" t="s">
        <v>6</v>
      </c>
      <c r="AI10" s="4" t="s">
        <v>6</v>
      </c>
      <c r="AJ10" s="4" t="s">
        <v>6</v>
      </c>
      <c r="AK10" s="4" t="s">
        <v>7</v>
      </c>
      <c r="AL10" s="4" t="s">
        <v>7</v>
      </c>
      <c r="AM10" s="4" t="s">
        <v>7</v>
      </c>
      <c r="AN10" s="4" t="s">
        <v>7</v>
      </c>
      <c r="AO10" s="4" t="s">
        <v>7</v>
      </c>
      <c r="AP10" s="4" t="s">
        <v>7</v>
      </c>
      <c r="AQ10" s="4" t="s">
        <v>7</v>
      </c>
      <c r="AR10" s="4" t="s">
        <v>7</v>
      </c>
      <c r="AS10" s="4" t="s">
        <v>7</v>
      </c>
      <c r="AT10" s="4" t="s">
        <v>7</v>
      </c>
      <c r="AU10" s="4" t="s">
        <v>7</v>
      </c>
      <c r="AV10" s="4" t="s">
        <v>8</v>
      </c>
      <c r="AW10" s="4" t="s">
        <v>8</v>
      </c>
      <c r="AX10" s="4" t="s">
        <v>8</v>
      </c>
      <c r="AY10" s="4" t="s">
        <v>8</v>
      </c>
      <c r="AZ10" s="4" t="s">
        <v>8</v>
      </c>
      <c r="BA10" s="4" t="s">
        <v>8</v>
      </c>
      <c r="BB10" s="4" t="s">
        <v>8</v>
      </c>
      <c r="BC10" s="4" t="s">
        <v>8</v>
      </c>
      <c r="BD10" s="4" t="s">
        <v>8</v>
      </c>
      <c r="BE10" s="4" t="s">
        <v>8</v>
      </c>
      <c r="BF10" s="4" t="s">
        <v>8</v>
      </c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</row>
    <row r="11" spans="1:319" s="39" customFormat="1" x14ac:dyDescent="0.25">
      <c r="A11" s="39" t="s">
        <v>85</v>
      </c>
      <c r="B11" s="104"/>
      <c r="C11" s="105"/>
      <c r="D11" s="77" t="s">
        <v>94</v>
      </c>
      <c r="E11" s="77" t="s">
        <v>95</v>
      </c>
      <c r="F11" s="77" t="s">
        <v>96</v>
      </c>
      <c r="G11" s="77" t="s">
        <v>97</v>
      </c>
      <c r="H11" s="77" t="s">
        <v>99</v>
      </c>
      <c r="I11" s="77" t="s">
        <v>100</v>
      </c>
      <c r="J11" s="77" t="s">
        <v>101</v>
      </c>
      <c r="K11" s="77" t="s">
        <v>102</v>
      </c>
      <c r="L11" s="77" t="s">
        <v>103</v>
      </c>
      <c r="M11" s="77" t="s">
        <v>105</v>
      </c>
      <c r="N11" s="2">
        <v>1</v>
      </c>
      <c r="O11" s="2" t="s">
        <v>94</v>
      </c>
      <c r="P11" s="2" t="s">
        <v>95</v>
      </c>
      <c r="Q11" s="2" t="s">
        <v>96</v>
      </c>
      <c r="R11" s="2" t="s">
        <v>97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105</v>
      </c>
      <c r="Y11" s="2">
        <v>2</v>
      </c>
      <c r="Z11" s="2" t="s">
        <v>94</v>
      </c>
      <c r="AA11" s="2" t="s">
        <v>95</v>
      </c>
      <c r="AB11" s="2" t="s">
        <v>96</v>
      </c>
      <c r="AC11" s="2" t="s">
        <v>97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105</v>
      </c>
      <c r="AJ11" s="2" t="s">
        <v>9</v>
      </c>
      <c r="AK11" s="2" t="s">
        <v>94</v>
      </c>
      <c r="AL11" s="2" t="s">
        <v>95</v>
      </c>
      <c r="AM11" s="2" t="s">
        <v>96</v>
      </c>
      <c r="AN11" s="2" t="s">
        <v>97</v>
      </c>
      <c r="AO11" s="2" t="s">
        <v>99</v>
      </c>
      <c r="AP11" s="2" t="s">
        <v>100</v>
      </c>
      <c r="AQ11" s="2" t="s">
        <v>101</v>
      </c>
      <c r="AR11" s="2" t="s">
        <v>102</v>
      </c>
      <c r="AS11" s="2" t="s">
        <v>103</v>
      </c>
      <c r="AT11" s="2" t="s">
        <v>105</v>
      </c>
      <c r="AU11" s="2">
        <v>4</v>
      </c>
      <c r="AV11" s="2" t="s">
        <v>94</v>
      </c>
      <c r="AW11" s="2" t="s">
        <v>95</v>
      </c>
      <c r="AX11" s="2" t="s">
        <v>96</v>
      </c>
      <c r="AY11" s="2" t="s">
        <v>97</v>
      </c>
      <c r="AZ11" s="2" t="s">
        <v>99</v>
      </c>
      <c r="BA11" s="2" t="s">
        <v>100</v>
      </c>
      <c r="BB11" s="2" t="s">
        <v>101</v>
      </c>
      <c r="BC11" s="2" t="s">
        <v>102</v>
      </c>
      <c r="BD11" s="2" t="s">
        <v>103</v>
      </c>
      <c r="BE11" s="2" t="s">
        <v>105</v>
      </c>
      <c r="BF11" s="2">
        <v>5</v>
      </c>
      <c r="BG11" s="2" t="s">
        <v>94</v>
      </c>
      <c r="BH11" s="2" t="s">
        <v>95</v>
      </c>
      <c r="BI11" s="2" t="s">
        <v>96</v>
      </c>
      <c r="BJ11" s="2" t="s">
        <v>97</v>
      </c>
      <c r="BK11" s="2" t="s">
        <v>99</v>
      </c>
      <c r="BL11" s="2" t="s">
        <v>100</v>
      </c>
      <c r="BM11" s="2" t="s">
        <v>101</v>
      </c>
      <c r="BN11" s="2" t="s">
        <v>102</v>
      </c>
      <c r="BO11" s="2" t="s">
        <v>103</v>
      </c>
      <c r="BP11" s="2" t="s">
        <v>105</v>
      </c>
      <c r="BQ11" s="2" t="s">
        <v>10</v>
      </c>
    </row>
    <row r="12" spans="1:319" s="39" customFormat="1" x14ac:dyDescent="0.25">
      <c r="B12" s="86" t="s">
        <v>13</v>
      </c>
      <c r="C12" s="87"/>
      <c r="D12" s="20">
        <f t="shared" ref="D12:AR12" si="0">SUM(D13:D19)</f>
        <v>688621</v>
      </c>
      <c r="E12" s="21">
        <f t="shared" si="0"/>
        <v>688621</v>
      </c>
      <c r="F12" s="22">
        <f t="shared" si="0"/>
        <v>780936</v>
      </c>
      <c r="G12" s="23">
        <f t="shared" si="0"/>
        <v>688621</v>
      </c>
      <c r="H12" s="32">
        <f t="shared" si="0"/>
        <v>743621</v>
      </c>
      <c r="I12" s="42">
        <f t="shared" si="0"/>
        <v>766317</v>
      </c>
      <c r="J12" s="49">
        <f t="shared" si="0"/>
        <v>688621</v>
      </c>
      <c r="K12" s="60">
        <f t="shared" si="0"/>
        <v>748271</v>
      </c>
      <c r="L12" s="68">
        <f t="shared" si="0"/>
        <v>688621</v>
      </c>
      <c r="M12" s="78">
        <f>SUM(M13:M19)</f>
        <v>688621</v>
      </c>
      <c r="N12" s="10">
        <f t="shared" si="0"/>
        <v>7170871</v>
      </c>
      <c r="O12" s="20">
        <f t="shared" si="0"/>
        <v>0</v>
      </c>
      <c r="P12" s="21">
        <f t="shared" si="0"/>
        <v>0</v>
      </c>
      <c r="Q12" s="22">
        <f t="shared" si="0"/>
        <v>0</v>
      </c>
      <c r="R12" s="23">
        <f t="shared" si="0"/>
        <v>0</v>
      </c>
      <c r="S12" s="36">
        <f t="shared" si="0"/>
        <v>0</v>
      </c>
      <c r="T12" s="42">
        <f>SUM(T13:T19)</f>
        <v>0</v>
      </c>
      <c r="U12" s="49">
        <f>SUM(U13:U19)</f>
        <v>0</v>
      </c>
      <c r="V12" s="60">
        <f>SUM(V13:V19)</f>
        <v>51107.560000000005</v>
      </c>
      <c r="W12" s="68">
        <f>SUM(W13:W19)</f>
        <v>73795.00999999998</v>
      </c>
      <c r="X12" s="78">
        <f>SUM(X13:X19)</f>
        <v>0</v>
      </c>
      <c r="Y12" s="10">
        <f t="shared" si="0"/>
        <v>124902.57</v>
      </c>
      <c r="Z12" s="20">
        <f t="shared" si="0"/>
        <v>688621</v>
      </c>
      <c r="AA12" s="21">
        <f t="shared" si="0"/>
        <v>688621</v>
      </c>
      <c r="AB12" s="22">
        <f t="shared" si="0"/>
        <v>780936</v>
      </c>
      <c r="AC12" s="23">
        <f t="shared" si="0"/>
        <v>688621</v>
      </c>
      <c r="AD12" s="36">
        <f t="shared" si="0"/>
        <v>743621</v>
      </c>
      <c r="AE12" s="46">
        <f t="shared" si="0"/>
        <v>766317</v>
      </c>
      <c r="AF12" s="53">
        <f t="shared" si="0"/>
        <v>688621</v>
      </c>
      <c r="AG12" s="60">
        <f t="shared" si="0"/>
        <v>799378.56</v>
      </c>
      <c r="AH12" s="68">
        <f t="shared" si="0"/>
        <v>762416.01</v>
      </c>
      <c r="AI12" s="78">
        <f t="shared" si="0"/>
        <v>688621</v>
      </c>
      <c r="AJ12" s="10">
        <f t="shared" si="0"/>
        <v>7295773.5700000003</v>
      </c>
      <c r="AK12" s="20">
        <f t="shared" si="0"/>
        <v>608206.02</v>
      </c>
      <c r="AL12" s="21">
        <f t="shared" si="0"/>
        <v>615511.6100000001</v>
      </c>
      <c r="AM12" s="22">
        <f t="shared" si="0"/>
        <v>708850.59</v>
      </c>
      <c r="AN12" s="23">
        <f t="shared" si="0"/>
        <v>641695.81000000006</v>
      </c>
      <c r="AO12" s="36">
        <f t="shared" si="0"/>
        <v>643740.28999999992</v>
      </c>
      <c r="AP12" s="42">
        <f t="shared" si="0"/>
        <v>762842.10000000009</v>
      </c>
      <c r="AQ12" s="49">
        <f t="shared" si="0"/>
        <v>612030.92000000004</v>
      </c>
      <c r="AR12" s="60">
        <f t="shared" si="0"/>
        <v>745382.22000000009</v>
      </c>
      <c r="AS12" s="68">
        <f>SUM(AS13:AS19)</f>
        <v>758895.19000000006</v>
      </c>
      <c r="AT12" s="78">
        <f>SUM(AT13:AT19)</f>
        <v>593824.91999999993</v>
      </c>
      <c r="AU12" s="10">
        <f>SUM(AU13:AU19)</f>
        <v>6690979.6699999999</v>
      </c>
      <c r="AV12" s="20">
        <f t="shared" ref="AV12:BC12" si="1">SUM(AV13:AV19)</f>
        <v>608206.02</v>
      </c>
      <c r="AW12" s="21">
        <f t="shared" si="1"/>
        <v>615511.6100000001</v>
      </c>
      <c r="AX12" s="22">
        <f t="shared" si="1"/>
        <v>708850.59</v>
      </c>
      <c r="AY12" s="23">
        <f t="shared" si="1"/>
        <v>641695.81000000006</v>
      </c>
      <c r="AZ12" s="36">
        <f t="shared" si="1"/>
        <v>643740.28999999992</v>
      </c>
      <c r="BA12" s="42">
        <f t="shared" si="1"/>
        <v>762842.10000000009</v>
      </c>
      <c r="BB12" s="49">
        <f t="shared" si="1"/>
        <v>612030.92000000004</v>
      </c>
      <c r="BC12" s="60">
        <f t="shared" si="1"/>
        <v>745382.22000000009</v>
      </c>
      <c r="BD12" s="68">
        <f>SUM(BD13:BD19)</f>
        <v>758895.19000000006</v>
      </c>
      <c r="BE12" s="78">
        <f>SUM(BE13:BE19)</f>
        <v>593824.91999999993</v>
      </c>
      <c r="BF12" s="10">
        <f>SUM(BF13:BF19)</f>
        <v>6690979.6699999999</v>
      </c>
      <c r="BG12" s="20">
        <f t="shared" ref="BG12:BP12" si="2">SUM(BG13:BG19)</f>
        <v>80414.980000000025</v>
      </c>
      <c r="BH12" s="21">
        <f t="shared" si="2"/>
        <v>73109.389999999985</v>
      </c>
      <c r="BI12" s="22">
        <f t="shared" si="2"/>
        <v>72085.41</v>
      </c>
      <c r="BJ12" s="23">
        <f t="shared" si="2"/>
        <v>46925.189999999988</v>
      </c>
      <c r="BK12" s="36">
        <f t="shared" si="2"/>
        <v>99880.709999999992</v>
      </c>
      <c r="BL12" s="46">
        <f t="shared" si="2"/>
        <v>3474.8999999999942</v>
      </c>
      <c r="BM12" s="53">
        <f t="shared" si="2"/>
        <v>76590.080000000016</v>
      </c>
      <c r="BN12" s="61">
        <f t="shared" si="2"/>
        <v>53996.34</v>
      </c>
      <c r="BO12" s="69">
        <f t="shared" si="2"/>
        <v>3520.8199999999779</v>
      </c>
      <c r="BP12" s="79">
        <f t="shared" si="2"/>
        <v>94796.079999999973</v>
      </c>
      <c r="BQ12" s="10">
        <f>SUM(BQ13:BQ19)</f>
        <v>604793.90000000014</v>
      </c>
      <c r="LF12" s="41"/>
    </row>
    <row r="13" spans="1:319" x14ac:dyDescent="0.25">
      <c r="B13" s="8"/>
      <c r="C13" s="9" t="s">
        <v>14</v>
      </c>
      <c r="D13" s="24">
        <v>476389</v>
      </c>
      <c r="E13" s="25">
        <v>476389</v>
      </c>
      <c r="F13" s="26">
        <v>476389</v>
      </c>
      <c r="G13" s="27">
        <v>476389</v>
      </c>
      <c r="H13" s="33">
        <v>476389</v>
      </c>
      <c r="I13" s="43">
        <v>476389</v>
      </c>
      <c r="J13" s="50">
        <v>476389</v>
      </c>
      <c r="K13" s="62">
        <v>536039</v>
      </c>
      <c r="L13" s="70">
        <v>476389</v>
      </c>
      <c r="M13" s="80">
        <v>476389</v>
      </c>
      <c r="N13" s="11">
        <f>SUM(D13:M13)</f>
        <v>4823540</v>
      </c>
      <c r="O13" s="24">
        <v>0</v>
      </c>
      <c r="P13" s="25"/>
      <c r="Q13" s="26">
        <v>0</v>
      </c>
      <c r="R13" s="27"/>
      <c r="S13" s="37"/>
      <c r="T13" s="43">
        <v>113.78</v>
      </c>
      <c r="U13" s="50">
        <v>5524.86</v>
      </c>
      <c r="V13" s="62">
        <v>11007.59</v>
      </c>
      <c r="W13" s="70">
        <v>-19606.16</v>
      </c>
      <c r="X13" s="80">
        <v>-258.64999999999998</v>
      </c>
      <c r="Y13" s="11">
        <f t="shared" ref="Y13:Y19" si="3">SUM(O13:X13)</f>
        <v>-3218.5800000000004</v>
      </c>
      <c r="Z13" s="24">
        <f t="shared" ref="Z13:AJ19" si="4">D13+O13</f>
        <v>476389</v>
      </c>
      <c r="AA13" s="25">
        <f t="shared" si="4"/>
        <v>476389</v>
      </c>
      <c r="AB13" s="26">
        <f t="shared" si="4"/>
        <v>476389</v>
      </c>
      <c r="AC13" s="27">
        <f t="shared" si="4"/>
        <v>476389</v>
      </c>
      <c r="AD13" s="37">
        <f t="shared" si="4"/>
        <v>476389</v>
      </c>
      <c r="AE13" s="47">
        <f t="shared" si="4"/>
        <v>476502.78</v>
      </c>
      <c r="AF13" s="54">
        <f t="shared" si="4"/>
        <v>481913.86</v>
      </c>
      <c r="AG13" s="63">
        <f t="shared" si="4"/>
        <v>547046.59</v>
      </c>
      <c r="AH13" s="71">
        <f t="shared" si="4"/>
        <v>456782.84</v>
      </c>
      <c r="AI13" s="81">
        <f t="shared" si="4"/>
        <v>476130.35</v>
      </c>
      <c r="AJ13" s="12">
        <f t="shared" si="4"/>
        <v>4820321.42</v>
      </c>
      <c r="AK13" s="24">
        <v>432687.1</v>
      </c>
      <c r="AL13" s="25">
        <v>438684.15</v>
      </c>
      <c r="AM13" s="26">
        <v>461183.36</v>
      </c>
      <c r="AN13" s="27">
        <v>465622.76</v>
      </c>
      <c r="AO13" s="33">
        <v>472586.01</v>
      </c>
      <c r="AP13" s="43">
        <v>476502.78</v>
      </c>
      <c r="AQ13" s="50">
        <v>481913.86</v>
      </c>
      <c r="AR13" s="62">
        <v>547046.59</v>
      </c>
      <c r="AS13" s="70">
        <v>456782.84</v>
      </c>
      <c r="AT13" s="80">
        <v>466753.56</v>
      </c>
      <c r="AU13" s="11">
        <f>SUM(AK13:AT13)</f>
        <v>4699763.01</v>
      </c>
      <c r="AV13" s="24">
        <f t="shared" ref="AV13:AV19" si="5">+AK13</f>
        <v>432687.1</v>
      </c>
      <c r="AW13" s="25">
        <v>438684.15</v>
      </c>
      <c r="AX13" s="26">
        <v>461183.36</v>
      </c>
      <c r="AY13" s="27">
        <v>465622.76</v>
      </c>
      <c r="AZ13" s="33">
        <v>472586.01</v>
      </c>
      <c r="BA13" s="43">
        <v>476502.78</v>
      </c>
      <c r="BB13" s="50">
        <v>481913.86</v>
      </c>
      <c r="BC13" s="62">
        <v>547046.59</v>
      </c>
      <c r="BD13" s="70">
        <v>456782.84</v>
      </c>
      <c r="BE13" s="80">
        <v>466753.56</v>
      </c>
      <c r="BF13" s="11">
        <f>SUM(AV13:BE13)</f>
        <v>4699763.01</v>
      </c>
      <c r="BG13" s="24">
        <f t="shared" ref="BG13:BQ19" si="6">Z13-AK13</f>
        <v>43701.900000000023</v>
      </c>
      <c r="BH13" s="25">
        <f t="shared" si="6"/>
        <v>37704.849999999977</v>
      </c>
      <c r="BI13" s="26">
        <f t="shared" si="6"/>
        <v>15205.640000000014</v>
      </c>
      <c r="BJ13" s="27">
        <f t="shared" si="6"/>
        <v>10766.239999999991</v>
      </c>
      <c r="BK13" s="37">
        <f t="shared" si="6"/>
        <v>3802.9899999999907</v>
      </c>
      <c r="BL13" s="47">
        <f t="shared" si="6"/>
        <v>0</v>
      </c>
      <c r="BM13" s="54">
        <f t="shared" si="6"/>
        <v>0</v>
      </c>
      <c r="BN13" s="64">
        <f t="shared" si="6"/>
        <v>0</v>
      </c>
      <c r="BO13" s="72">
        <f t="shared" si="6"/>
        <v>0</v>
      </c>
      <c r="BP13" s="82">
        <f t="shared" si="6"/>
        <v>9376.789999999979</v>
      </c>
      <c r="BQ13" s="11">
        <f t="shared" si="6"/>
        <v>120558.41000000015</v>
      </c>
      <c r="LF13" s="16"/>
      <c r="LG13" s="18"/>
    </row>
    <row r="14" spans="1:319" x14ac:dyDescent="0.25">
      <c r="B14" s="8"/>
      <c r="C14" s="9" t="s">
        <v>15</v>
      </c>
      <c r="D14" s="24">
        <v>0</v>
      </c>
      <c r="E14" s="25">
        <v>0</v>
      </c>
      <c r="F14" s="26">
        <v>0</v>
      </c>
      <c r="G14" s="27">
        <v>0</v>
      </c>
      <c r="H14" s="33">
        <v>0</v>
      </c>
      <c r="I14" s="43">
        <v>0</v>
      </c>
      <c r="J14" s="50">
        <v>0</v>
      </c>
      <c r="K14" s="62">
        <v>0</v>
      </c>
      <c r="L14" s="70">
        <v>0</v>
      </c>
      <c r="M14" s="80">
        <v>0</v>
      </c>
      <c r="N14" s="11">
        <f t="shared" ref="N14:N39" si="7">SUM(D14:M14)</f>
        <v>0</v>
      </c>
      <c r="O14" s="24">
        <v>0</v>
      </c>
      <c r="P14" s="25"/>
      <c r="Q14" s="26">
        <v>0</v>
      </c>
      <c r="R14" s="27"/>
      <c r="S14" s="37"/>
      <c r="T14" s="43">
        <v>0</v>
      </c>
      <c r="U14" s="50">
        <v>0</v>
      </c>
      <c r="V14" s="62">
        <v>0</v>
      </c>
      <c r="W14" s="70">
        <v>0</v>
      </c>
      <c r="X14" s="80">
        <v>0</v>
      </c>
      <c r="Y14" s="11">
        <f t="shared" si="3"/>
        <v>0</v>
      </c>
      <c r="Z14" s="24">
        <f t="shared" si="4"/>
        <v>0</v>
      </c>
      <c r="AA14" s="25">
        <f t="shared" si="4"/>
        <v>0</v>
      </c>
      <c r="AB14" s="26">
        <f t="shared" si="4"/>
        <v>0</v>
      </c>
      <c r="AC14" s="27">
        <f t="shared" si="4"/>
        <v>0</v>
      </c>
      <c r="AD14" s="37">
        <f t="shared" si="4"/>
        <v>0</v>
      </c>
      <c r="AE14" s="47">
        <f t="shared" si="4"/>
        <v>0</v>
      </c>
      <c r="AF14" s="54">
        <f t="shared" si="4"/>
        <v>0</v>
      </c>
      <c r="AG14" s="63">
        <f t="shared" si="4"/>
        <v>0</v>
      </c>
      <c r="AH14" s="71">
        <f t="shared" si="4"/>
        <v>0</v>
      </c>
      <c r="AI14" s="81">
        <f t="shared" si="4"/>
        <v>0</v>
      </c>
      <c r="AJ14" s="12">
        <f t="shared" si="4"/>
        <v>0</v>
      </c>
      <c r="AK14" s="24">
        <v>0</v>
      </c>
      <c r="AL14" s="25">
        <v>0</v>
      </c>
      <c r="AM14" s="26">
        <v>0</v>
      </c>
      <c r="AN14" s="27">
        <v>0</v>
      </c>
      <c r="AO14" s="33">
        <v>0</v>
      </c>
      <c r="AP14" s="43">
        <v>0</v>
      </c>
      <c r="AQ14" s="50">
        <v>0</v>
      </c>
      <c r="AR14" s="62">
        <v>0</v>
      </c>
      <c r="AS14" s="70">
        <v>0</v>
      </c>
      <c r="AT14" s="80">
        <v>0</v>
      </c>
      <c r="AU14" s="11">
        <f t="shared" ref="AU14:AU39" si="8">SUM(AK14:AT14)</f>
        <v>0</v>
      </c>
      <c r="AV14" s="24">
        <f t="shared" si="5"/>
        <v>0</v>
      </c>
      <c r="AW14" s="25">
        <v>0</v>
      </c>
      <c r="AX14" s="26">
        <v>0</v>
      </c>
      <c r="AY14" s="27">
        <v>0</v>
      </c>
      <c r="AZ14" s="33">
        <v>0</v>
      </c>
      <c r="BA14" s="43">
        <v>0</v>
      </c>
      <c r="BB14" s="50">
        <v>0</v>
      </c>
      <c r="BC14" s="62">
        <v>0</v>
      </c>
      <c r="BD14" s="70">
        <v>0</v>
      </c>
      <c r="BE14" s="80">
        <v>0</v>
      </c>
      <c r="BF14" s="11">
        <f t="shared" ref="BF14:BF43" si="9">SUM(AV14:BE14)</f>
        <v>0</v>
      </c>
      <c r="BG14" s="24">
        <f t="shared" si="6"/>
        <v>0</v>
      </c>
      <c r="BH14" s="25">
        <f t="shared" si="6"/>
        <v>0</v>
      </c>
      <c r="BI14" s="26">
        <f t="shared" si="6"/>
        <v>0</v>
      </c>
      <c r="BJ14" s="27">
        <f t="shared" si="6"/>
        <v>0</v>
      </c>
      <c r="BK14" s="37">
        <f t="shared" si="6"/>
        <v>0</v>
      </c>
      <c r="BL14" s="47">
        <f t="shared" si="6"/>
        <v>0</v>
      </c>
      <c r="BM14" s="54">
        <f t="shared" si="6"/>
        <v>0</v>
      </c>
      <c r="BN14" s="64">
        <f t="shared" si="6"/>
        <v>0</v>
      </c>
      <c r="BO14" s="72">
        <f t="shared" si="6"/>
        <v>0</v>
      </c>
      <c r="BP14" s="82">
        <f t="shared" si="6"/>
        <v>0</v>
      </c>
      <c r="BQ14" s="11">
        <f t="shared" si="6"/>
        <v>0</v>
      </c>
      <c r="BS14" s="16"/>
      <c r="BT14" s="16"/>
      <c r="LF14" s="16"/>
      <c r="LG14" s="18"/>
    </row>
    <row r="15" spans="1:319" x14ac:dyDescent="0.25">
      <c r="B15" s="8"/>
      <c r="C15" s="9" t="s">
        <v>16</v>
      </c>
      <c r="D15" s="24">
        <v>73834</v>
      </c>
      <c r="E15" s="25">
        <v>73834</v>
      </c>
      <c r="F15" s="26">
        <v>73834</v>
      </c>
      <c r="G15" s="27">
        <v>73834</v>
      </c>
      <c r="H15" s="33">
        <v>73834</v>
      </c>
      <c r="I15" s="43">
        <v>151530</v>
      </c>
      <c r="J15" s="50">
        <v>73834</v>
      </c>
      <c r="K15" s="62">
        <v>73834</v>
      </c>
      <c r="L15" s="70">
        <v>73834</v>
      </c>
      <c r="M15" s="80">
        <v>73834</v>
      </c>
      <c r="N15" s="11">
        <f t="shared" si="7"/>
        <v>816036</v>
      </c>
      <c r="O15" s="24">
        <v>0</v>
      </c>
      <c r="P15" s="25"/>
      <c r="Q15" s="26">
        <v>0</v>
      </c>
      <c r="R15" s="27">
        <v>-40681.11</v>
      </c>
      <c r="S15" s="37"/>
      <c r="T15" s="43">
        <v>-64100.79</v>
      </c>
      <c r="U15" s="50">
        <v>-10039.84</v>
      </c>
      <c r="V15" s="62">
        <v>8842.49</v>
      </c>
      <c r="W15" s="70">
        <v>99529.3</v>
      </c>
      <c r="X15" s="80">
        <v>7966.35</v>
      </c>
      <c r="Y15" s="11">
        <f t="shared" si="3"/>
        <v>1516.4000000000178</v>
      </c>
      <c r="Z15" s="24">
        <f t="shared" si="4"/>
        <v>73834</v>
      </c>
      <c r="AA15" s="25">
        <f t="shared" si="4"/>
        <v>73834</v>
      </c>
      <c r="AB15" s="26">
        <f t="shared" si="4"/>
        <v>73834</v>
      </c>
      <c r="AC15" s="27">
        <f t="shared" si="4"/>
        <v>33152.89</v>
      </c>
      <c r="AD15" s="37">
        <f t="shared" si="4"/>
        <v>73834</v>
      </c>
      <c r="AE15" s="47">
        <f t="shared" si="4"/>
        <v>87429.209999999992</v>
      </c>
      <c r="AF15" s="54">
        <f t="shared" si="4"/>
        <v>63794.16</v>
      </c>
      <c r="AG15" s="63">
        <f t="shared" si="4"/>
        <v>82676.490000000005</v>
      </c>
      <c r="AH15" s="71">
        <f t="shared" si="4"/>
        <v>173363.3</v>
      </c>
      <c r="AI15" s="81">
        <f t="shared" si="4"/>
        <v>81800.350000000006</v>
      </c>
      <c r="AJ15" s="12">
        <f t="shared" si="4"/>
        <v>817552.4</v>
      </c>
      <c r="AK15" s="24">
        <v>60747.61</v>
      </c>
      <c r="AL15" s="25">
        <v>53961.279999999999</v>
      </c>
      <c r="AM15" s="26">
        <v>21932.69</v>
      </c>
      <c r="AN15" s="27">
        <v>23672.69</v>
      </c>
      <c r="AO15" s="33">
        <v>11920.31</v>
      </c>
      <c r="AP15" s="43">
        <v>83954.31</v>
      </c>
      <c r="AQ15" s="50">
        <v>16241.84</v>
      </c>
      <c r="AR15" s="62">
        <v>40833.94</v>
      </c>
      <c r="AS15" s="70">
        <v>169842.48</v>
      </c>
      <c r="AT15" s="80">
        <v>21954.35</v>
      </c>
      <c r="AU15" s="11">
        <f t="shared" si="8"/>
        <v>505061.5</v>
      </c>
      <c r="AV15" s="24">
        <f t="shared" si="5"/>
        <v>60747.61</v>
      </c>
      <c r="AW15" s="25">
        <v>53961.279999999999</v>
      </c>
      <c r="AX15" s="26">
        <v>21932.69</v>
      </c>
      <c r="AY15" s="27">
        <v>23672.69</v>
      </c>
      <c r="AZ15" s="33">
        <v>11920.31</v>
      </c>
      <c r="BA15" s="43">
        <v>83954.31</v>
      </c>
      <c r="BB15" s="50">
        <v>16241.84</v>
      </c>
      <c r="BC15" s="62">
        <v>40833.94</v>
      </c>
      <c r="BD15" s="70">
        <v>169842.48</v>
      </c>
      <c r="BE15" s="80">
        <v>21954.35</v>
      </c>
      <c r="BF15" s="11">
        <f t="shared" si="9"/>
        <v>505061.5</v>
      </c>
      <c r="BG15" s="24">
        <f t="shared" si="6"/>
        <v>13086.39</v>
      </c>
      <c r="BH15" s="25">
        <f t="shared" si="6"/>
        <v>19872.72</v>
      </c>
      <c r="BI15" s="26">
        <f t="shared" si="6"/>
        <v>51901.31</v>
      </c>
      <c r="BJ15" s="27">
        <f t="shared" si="6"/>
        <v>9480.2000000000007</v>
      </c>
      <c r="BK15" s="37">
        <f t="shared" si="6"/>
        <v>61913.69</v>
      </c>
      <c r="BL15" s="47">
        <f t="shared" si="6"/>
        <v>3474.8999999999942</v>
      </c>
      <c r="BM15" s="54">
        <f t="shared" si="6"/>
        <v>47552.320000000007</v>
      </c>
      <c r="BN15" s="64">
        <f t="shared" si="6"/>
        <v>41842.550000000003</v>
      </c>
      <c r="BO15" s="72">
        <f t="shared" si="6"/>
        <v>3520.8199999999779</v>
      </c>
      <c r="BP15" s="82">
        <f t="shared" si="6"/>
        <v>59846.000000000007</v>
      </c>
      <c r="BQ15" s="11">
        <f t="shared" si="6"/>
        <v>312490.90000000002</v>
      </c>
      <c r="BS15" s="16"/>
      <c r="BT15" s="16"/>
      <c r="LG15" s="18"/>
    </row>
    <row r="16" spans="1:319" x14ac:dyDescent="0.25">
      <c r="B16" s="8"/>
      <c r="C16" s="9" t="s">
        <v>17</v>
      </c>
      <c r="D16" s="24">
        <v>88044</v>
      </c>
      <c r="E16" s="25">
        <v>88044</v>
      </c>
      <c r="F16" s="26">
        <v>88044</v>
      </c>
      <c r="G16" s="27">
        <v>88044</v>
      </c>
      <c r="H16" s="33">
        <v>88044</v>
      </c>
      <c r="I16" s="43">
        <v>88044</v>
      </c>
      <c r="J16" s="50">
        <v>88044</v>
      </c>
      <c r="K16" s="62">
        <v>88044</v>
      </c>
      <c r="L16" s="70">
        <v>88044</v>
      </c>
      <c r="M16" s="80">
        <v>88044</v>
      </c>
      <c r="N16" s="11">
        <f t="shared" si="7"/>
        <v>880440</v>
      </c>
      <c r="O16" s="24">
        <v>-7450.51</v>
      </c>
      <c r="P16" s="25">
        <v>-31481.78</v>
      </c>
      <c r="Q16" s="26">
        <v>-24623.88</v>
      </c>
      <c r="R16" s="27"/>
      <c r="S16" s="37"/>
      <c r="T16" s="43">
        <v>-16130.76</v>
      </c>
      <c r="U16" s="50">
        <v>-5746.22</v>
      </c>
      <c r="V16" s="62">
        <v>-23091.96</v>
      </c>
      <c r="W16" s="70">
        <v>-12226.52</v>
      </c>
      <c r="X16" s="80">
        <v>-5773.08</v>
      </c>
      <c r="Y16" s="11">
        <f t="shared" si="3"/>
        <v>-126524.70999999999</v>
      </c>
      <c r="Z16" s="24">
        <f t="shared" si="4"/>
        <v>80593.490000000005</v>
      </c>
      <c r="AA16" s="25">
        <f t="shared" si="4"/>
        <v>56562.22</v>
      </c>
      <c r="AB16" s="26">
        <f t="shared" si="4"/>
        <v>63420.119999999995</v>
      </c>
      <c r="AC16" s="27">
        <f t="shared" si="4"/>
        <v>88044</v>
      </c>
      <c r="AD16" s="37">
        <f t="shared" si="4"/>
        <v>88044</v>
      </c>
      <c r="AE16" s="47">
        <f t="shared" si="4"/>
        <v>71913.240000000005</v>
      </c>
      <c r="AF16" s="54">
        <f t="shared" si="4"/>
        <v>82297.78</v>
      </c>
      <c r="AG16" s="63">
        <f t="shared" si="4"/>
        <v>64952.04</v>
      </c>
      <c r="AH16" s="71">
        <f t="shared" si="4"/>
        <v>75817.48</v>
      </c>
      <c r="AI16" s="81">
        <f t="shared" si="4"/>
        <v>82270.92</v>
      </c>
      <c r="AJ16" s="12">
        <f t="shared" si="4"/>
        <v>753915.29</v>
      </c>
      <c r="AK16" s="24">
        <v>70380.800000000003</v>
      </c>
      <c r="AL16" s="25">
        <v>56493.4</v>
      </c>
      <c r="AM16" s="26">
        <v>58441.66</v>
      </c>
      <c r="AN16" s="27">
        <v>70623.48</v>
      </c>
      <c r="AO16" s="33">
        <v>69583.92</v>
      </c>
      <c r="AP16" s="43">
        <v>71913.240000000005</v>
      </c>
      <c r="AQ16" s="50">
        <v>62579.71</v>
      </c>
      <c r="AR16" s="62">
        <v>61864.73</v>
      </c>
      <c r="AS16" s="70">
        <v>75817.48</v>
      </c>
      <c r="AT16" s="80">
        <v>66151.16</v>
      </c>
      <c r="AU16" s="11">
        <f t="shared" si="8"/>
        <v>663849.58000000007</v>
      </c>
      <c r="AV16" s="24">
        <f t="shared" si="5"/>
        <v>70380.800000000003</v>
      </c>
      <c r="AW16" s="25">
        <v>56493.4</v>
      </c>
      <c r="AX16" s="26">
        <v>58441.66</v>
      </c>
      <c r="AY16" s="27">
        <v>70623.48</v>
      </c>
      <c r="AZ16" s="33">
        <v>69583.92</v>
      </c>
      <c r="BA16" s="43">
        <v>71913.240000000005</v>
      </c>
      <c r="BB16" s="50">
        <v>62579.71</v>
      </c>
      <c r="BC16" s="62">
        <v>61864.73</v>
      </c>
      <c r="BD16" s="70">
        <v>75817.48</v>
      </c>
      <c r="BE16" s="80">
        <v>66151.16</v>
      </c>
      <c r="BF16" s="11">
        <f t="shared" si="9"/>
        <v>663849.58000000007</v>
      </c>
      <c r="BG16" s="24">
        <f t="shared" si="6"/>
        <v>10212.690000000002</v>
      </c>
      <c r="BH16" s="25">
        <f t="shared" si="6"/>
        <v>68.819999999999709</v>
      </c>
      <c r="BI16" s="26">
        <f t="shared" si="6"/>
        <v>4978.4599999999919</v>
      </c>
      <c r="BJ16" s="27">
        <f t="shared" si="6"/>
        <v>17420.520000000004</v>
      </c>
      <c r="BK16" s="37">
        <f t="shared" si="6"/>
        <v>18460.080000000002</v>
      </c>
      <c r="BL16" s="47">
        <f t="shared" si="6"/>
        <v>0</v>
      </c>
      <c r="BM16" s="54">
        <f t="shared" si="6"/>
        <v>19718.07</v>
      </c>
      <c r="BN16" s="64">
        <f t="shared" si="6"/>
        <v>3087.3099999999977</v>
      </c>
      <c r="BO16" s="72">
        <f t="shared" si="6"/>
        <v>0</v>
      </c>
      <c r="BP16" s="82">
        <f t="shared" si="6"/>
        <v>16119.759999999995</v>
      </c>
      <c r="BQ16" s="11">
        <f t="shared" si="6"/>
        <v>90065.709999999963</v>
      </c>
      <c r="BS16" s="16"/>
      <c r="BT16" s="16"/>
      <c r="LF16" s="17"/>
      <c r="LG16" s="18"/>
    </row>
    <row r="17" spans="2:319" x14ac:dyDescent="0.25">
      <c r="B17" s="8"/>
      <c r="C17" s="9" t="s">
        <v>18</v>
      </c>
      <c r="D17" s="24">
        <v>34891</v>
      </c>
      <c r="E17" s="25">
        <v>34891</v>
      </c>
      <c r="F17" s="26">
        <v>127206</v>
      </c>
      <c r="G17" s="27">
        <v>34891</v>
      </c>
      <c r="H17" s="33">
        <v>34891</v>
      </c>
      <c r="I17" s="43">
        <v>34891</v>
      </c>
      <c r="J17" s="50">
        <v>34891</v>
      </c>
      <c r="K17" s="62">
        <v>34891</v>
      </c>
      <c r="L17" s="70">
        <v>34891</v>
      </c>
      <c r="M17" s="80">
        <v>34891</v>
      </c>
      <c r="N17" s="11">
        <f t="shared" si="7"/>
        <v>441225</v>
      </c>
      <c r="O17" s="24">
        <v>2049</v>
      </c>
      <c r="P17" s="25">
        <v>28519.35</v>
      </c>
      <c r="Q17" s="26">
        <v>37395.71</v>
      </c>
      <c r="R17" s="27">
        <v>40681.11</v>
      </c>
      <c r="S17" s="37">
        <v>22315.200000000001</v>
      </c>
      <c r="T17" s="43">
        <v>10086.4</v>
      </c>
      <c r="U17" s="50">
        <v>10261.200000000001</v>
      </c>
      <c r="V17" s="62">
        <v>57974.03</v>
      </c>
      <c r="W17" s="70">
        <v>18789.46</v>
      </c>
      <c r="X17" s="80">
        <v>989</v>
      </c>
      <c r="Y17" s="11">
        <f t="shared" si="3"/>
        <v>229060.46</v>
      </c>
      <c r="Z17" s="24">
        <f t="shared" si="4"/>
        <v>36940</v>
      </c>
      <c r="AA17" s="25">
        <f t="shared" si="4"/>
        <v>63410.35</v>
      </c>
      <c r="AB17" s="26">
        <f t="shared" si="4"/>
        <v>164601.71</v>
      </c>
      <c r="AC17" s="27">
        <f t="shared" si="4"/>
        <v>75572.11</v>
      </c>
      <c r="AD17" s="37">
        <f t="shared" si="4"/>
        <v>57206.2</v>
      </c>
      <c r="AE17" s="47">
        <f t="shared" si="4"/>
        <v>44977.4</v>
      </c>
      <c r="AF17" s="54">
        <f t="shared" si="4"/>
        <v>45152.2</v>
      </c>
      <c r="AG17" s="63">
        <f t="shared" si="4"/>
        <v>92865.03</v>
      </c>
      <c r="AH17" s="71">
        <f t="shared" si="4"/>
        <v>53680.46</v>
      </c>
      <c r="AI17" s="81">
        <f t="shared" si="4"/>
        <v>35880</v>
      </c>
      <c r="AJ17" s="12">
        <f t="shared" si="4"/>
        <v>670285.46</v>
      </c>
      <c r="AK17" s="24">
        <v>36940</v>
      </c>
      <c r="AL17" s="25">
        <v>63410.35</v>
      </c>
      <c r="AM17" s="26">
        <v>164601.71</v>
      </c>
      <c r="AN17" s="27">
        <v>75572.11</v>
      </c>
      <c r="AO17" s="33">
        <v>57206.2</v>
      </c>
      <c r="AP17" s="43">
        <v>44977.4</v>
      </c>
      <c r="AQ17" s="50">
        <v>44237.2</v>
      </c>
      <c r="AR17" s="62">
        <v>92865.03</v>
      </c>
      <c r="AS17" s="70">
        <v>53680.46</v>
      </c>
      <c r="AT17" s="80">
        <v>32130</v>
      </c>
      <c r="AU17" s="11">
        <f t="shared" si="8"/>
        <v>665620.46</v>
      </c>
      <c r="AV17" s="24">
        <f t="shared" si="5"/>
        <v>36940</v>
      </c>
      <c r="AW17" s="25">
        <v>63410.35</v>
      </c>
      <c r="AX17" s="26">
        <v>164601.71</v>
      </c>
      <c r="AY17" s="27">
        <v>75572.11</v>
      </c>
      <c r="AZ17" s="33">
        <v>57206.2</v>
      </c>
      <c r="BA17" s="43">
        <v>44977.4</v>
      </c>
      <c r="BB17" s="50">
        <v>44237.2</v>
      </c>
      <c r="BC17" s="62">
        <v>92865.03</v>
      </c>
      <c r="BD17" s="70">
        <v>53680.46</v>
      </c>
      <c r="BE17" s="80">
        <v>32130</v>
      </c>
      <c r="BF17" s="11">
        <f t="shared" si="9"/>
        <v>665620.46</v>
      </c>
      <c r="BG17" s="24">
        <f t="shared" si="6"/>
        <v>0</v>
      </c>
      <c r="BH17" s="25">
        <f t="shared" si="6"/>
        <v>0</v>
      </c>
      <c r="BI17" s="26">
        <f t="shared" si="6"/>
        <v>0</v>
      </c>
      <c r="BJ17" s="27">
        <f t="shared" si="6"/>
        <v>0</v>
      </c>
      <c r="BK17" s="37">
        <f t="shared" si="6"/>
        <v>0</v>
      </c>
      <c r="BL17" s="47">
        <f t="shared" si="6"/>
        <v>0</v>
      </c>
      <c r="BM17" s="54">
        <f t="shared" si="6"/>
        <v>915</v>
      </c>
      <c r="BN17" s="64">
        <f t="shared" si="6"/>
        <v>0</v>
      </c>
      <c r="BO17" s="72">
        <f t="shared" si="6"/>
        <v>0</v>
      </c>
      <c r="BP17" s="82">
        <f t="shared" si="6"/>
        <v>3750</v>
      </c>
      <c r="BQ17" s="11">
        <f t="shared" si="6"/>
        <v>4665</v>
      </c>
      <c r="BS17" s="16"/>
      <c r="BT17" s="16"/>
      <c r="LF17" s="17"/>
      <c r="LG17" s="18"/>
    </row>
    <row r="18" spans="2:319" x14ac:dyDescent="0.25">
      <c r="B18" s="8"/>
      <c r="C18" s="9" t="s">
        <v>19</v>
      </c>
      <c r="D18" s="24">
        <v>15463</v>
      </c>
      <c r="E18" s="25">
        <v>15463</v>
      </c>
      <c r="F18" s="26">
        <v>15463</v>
      </c>
      <c r="G18" s="27">
        <v>15463</v>
      </c>
      <c r="H18" s="33">
        <v>15463</v>
      </c>
      <c r="I18" s="43">
        <v>15463</v>
      </c>
      <c r="J18" s="50">
        <v>15463</v>
      </c>
      <c r="K18" s="62">
        <v>15463</v>
      </c>
      <c r="L18" s="70">
        <v>15463</v>
      </c>
      <c r="M18" s="80">
        <v>15463</v>
      </c>
      <c r="N18" s="11">
        <f t="shared" si="7"/>
        <v>154630</v>
      </c>
      <c r="O18" s="24">
        <v>-2049</v>
      </c>
      <c r="P18" s="25"/>
      <c r="Q18" s="26">
        <v>-15463</v>
      </c>
      <c r="R18" s="27">
        <v>-6204.77</v>
      </c>
      <c r="S18" s="37">
        <v>-22315.200000000001</v>
      </c>
      <c r="T18" s="43">
        <v>-15463</v>
      </c>
      <c r="U18" s="50">
        <v>-7058.31</v>
      </c>
      <c r="V18" s="62">
        <v>-6396.52</v>
      </c>
      <c r="W18" s="70">
        <v>-15463</v>
      </c>
      <c r="X18" s="80">
        <v>-9759.4699999999993</v>
      </c>
      <c r="Y18" s="11">
        <f t="shared" si="3"/>
        <v>-100172.27</v>
      </c>
      <c r="Z18" s="24">
        <f t="shared" si="4"/>
        <v>13414</v>
      </c>
      <c r="AA18" s="25">
        <f t="shared" si="4"/>
        <v>15463</v>
      </c>
      <c r="AB18" s="26">
        <f t="shared" si="4"/>
        <v>0</v>
      </c>
      <c r="AC18" s="27">
        <f t="shared" si="4"/>
        <v>9258.23</v>
      </c>
      <c r="AD18" s="37">
        <f t="shared" si="4"/>
        <v>-6852.2000000000007</v>
      </c>
      <c r="AE18" s="47">
        <f t="shared" si="4"/>
        <v>0</v>
      </c>
      <c r="AF18" s="54">
        <f t="shared" si="4"/>
        <v>8404.6899999999987</v>
      </c>
      <c r="AG18" s="63">
        <f t="shared" si="4"/>
        <v>9066.48</v>
      </c>
      <c r="AH18" s="71">
        <f t="shared" si="4"/>
        <v>0</v>
      </c>
      <c r="AI18" s="81">
        <f t="shared" si="4"/>
        <v>5703.5300000000007</v>
      </c>
      <c r="AJ18" s="12">
        <f t="shared" si="4"/>
        <v>54457.729999999996</v>
      </c>
      <c r="AK18" s="24">
        <v>0</v>
      </c>
      <c r="AL18" s="25">
        <v>0</v>
      </c>
      <c r="AM18" s="26">
        <v>0</v>
      </c>
      <c r="AN18" s="27">
        <v>0</v>
      </c>
      <c r="AO18" s="33">
        <v>29449.48</v>
      </c>
      <c r="AP18" s="43">
        <v>0</v>
      </c>
      <c r="AQ18" s="50">
        <v>0</v>
      </c>
      <c r="AR18" s="62">
        <v>0</v>
      </c>
      <c r="AS18" s="70">
        <v>0</v>
      </c>
      <c r="AT18" s="80">
        <v>0</v>
      </c>
      <c r="AU18" s="11">
        <f>SUM(AK18:AT18)</f>
        <v>29449.48</v>
      </c>
      <c r="AV18" s="24">
        <f t="shared" si="5"/>
        <v>0</v>
      </c>
      <c r="AW18" s="25">
        <v>0</v>
      </c>
      <c r="AX18" s="26">
        <v>0</v>
      </c>
      <c r="AY18" s="27">
        <v>0</v>
      </c>
      <c r="AZ18" s="33">
        <v>29449.48</v>
      </c>
      <c r="BA18" s="43">
        <v>0</v>
      </c>
      <c r="BB18" s="50">
        <v>0</v>
      </c>
      <c r="BC18" s="62">
        <v>0</v>
      </c>
      <c r="BD18" s="70">
        <v>0</v>
      </c>
      <c r="BE18" s="80">
        <v>0</v>
      </c>
      <c r="BF18" s="11">
        <f t="shared" si="9"/>
        <v>29449.48</v>
      </c>
      <c r="BG18" s="24">
        <f t="shared" si="6"/>
        <v>13414</v>
      </c>
      <c r="BH18" s="25">
        <f t="shared" si="6"/>
        <v>15463</v>
      </c>
      <c r="BI18" s="26">
        <f t="shared" si="6"/>
        <v>0</v>
      </c>
      <c r="BJ18" s="27">
        <f t="shared" si="6"/>
        <v>9258.23</v>
      </c>
      <c r="BK18" s="37">
        <f t="shared" si="6"/>
        <v>-36301.68</v>
      </c>
      <c r="BL18" s="47">
        <f t="shared" si="6"/>
        <v>0</v>
      </c>
      <c r="BM18" s="54">
        <f t="shared" si="6"/>
        <v>8404.6899999999987</v>
      </c>
      <c r="BN18" s="64">
        <f t="shared" si="6"/>
        <v>9066.48</v>
      </c>
      <c r="BO18" s="72">
        <f t="shared" si="6"/>
        <v>0</v>
      </c>
      <c r="BP18" s="82">
        <f t="shared" si="6"/>
        <v>5703.5300000000007</v>
      </c>
      <c r="BQ18" s="11">
        <f t="shared" si="6"/>
        <v>25008.249999999996</v>
      </c>
      <c r="BS18" s="16"/>
      <c r="BT18" s="16"/>
      <c r="LF18" s="17"/>
      <c r="LG18" s="18"/>
    </row>
    <row r="19" spans="2:319" x14ac:dyDescent="0.25">
      <c r="B19" s="8"/>
      <c r="C19" s="9" t="s">
        <v>20</v>
      </c>
      <c r="D19" s="24">
        <v>0</v>
      </c>
      <c r="E19" s="25">
        <v>0</v>
      </c>
      <c r="F19" s="26">
        <v>0</v>
      </c>
      <c r="G19" s="27">
        <v>0</v>
      </c>
      <c r="H19" s="33">
        <v>55000</v>
      </c>
      <c r="I19" s="43">
        <v>0</v>
      </c>
      <c r="J19" s="50">
        <v>0</v>
      </c>
      <c r="K19" s="62">
        <v>0</v>
      </c>
      <c r="L19" s="70">
        <v>0</v>
      </c>
      <c r="M19" s="80">
        <v>0</v>
      </c>
      <c r="N19" s="11">
        <f t="shared" si="7"/>
        <v>55000</v>
      </c>
      <c r="O19" s="24">
        <v>7450.51</v>
      </c>
      <c r="P19" s="25">
        <v>2962.43</v>
      </c>
      <c r="Q19" s="26">
        <v>2691.17</v>
      </c>
      <c r="R19" s="27">
        <v>6204.77</v>
      </c>
      <c r="S19" s="37"/>
      <c r="T19" s="43">
        <v>85494.37</v>
      </c>
      <c r="U19" s="50">
        <v>7058.31</v>
      </c>
      <c r="V19" s="62">
        <v>2771.93</v>
      </c>
      <c r="W19" s="70">
        <v>2771.93</v>
      </c>
      <c r="X19" s="80">
        <v>6835.85</v>
      </c>
      <c r="Y19" s="11">
        <f t="shared" si="3"/>
        <v>124241.26999999999</v>
      </c>
      <c r="Z19" s="24">
        <f t="shared" si="4"/>
        <v>7450.51</v>
      </c>
      <c r="AA19" s="25">
        <f t="shared" si="4"/>
        <v>2962.43</v>
      </c>
      <c r="AB19" s="26">
        <f t="shared" si="4"/>
        <v>2691.17</v>
      </c>
      <c r="AC19" s="27">
        <f t="shared" si="4"/>
        <v>6204.77</v>
      </c>
      <c r="AD19" s="37">
        <f t="shared" si="4"/>
        <v>55000</v>
      </c>
      <c r="AE19" s="47">
        <f t="shared" si="4"/>
        <v>85494.37</v>
      </c>
      <c r="AF19" s="54">
        <f t="shared" si="4"/>
        <v>7058.31</v>
      </c>
      <c r="AG19" s="63">
        <f t="shared" si="4"/>
        <v>2771.93</v>
      </c>
      <c r="AH19" s="71">
        <f t="shared" si="4"/>
        <v>2771.93</v>
      </c>
      <c r="AI19" s="81">
        <f t="shared" si="4"/>
        <v>6835.85</v>
      </c>
      <c r="AJ19" s="12">
        <f t="shared" si="4"/>
        <v>179241.27</v>
      </c>
      <c r="AK19" s="24">
        <v>7450.51</v>
      </c>
      <c r="AL19" s="25">
        <v>2962.43</v>
      </c>
      <c r="AM19" s="26">
        <v>2691.17</v>
      </c>
      <c r="AN19" s="27">
        <v>6204.77</v>
      </c>
      <c r="AO19" s="33">
        <v>2994.37</v>
      </c>
      <c r="AP19" s="43">
        <v>85494.37</v>
      </c>
      <c r="AQ19" s="50">
        <v>7058.31</v>
      </c>
      <c r="AR19" s="62">
        <v>2771.93</v>
      </c>
      <c r="AS19" s="70">
        <v>2771.93</v>
      </c>
      <c r="AT19" s="80">
        <v>6835.85</v>
      </c>
      <c r="AU19" s="11">
        <f t="shared" si="8"/>
        <v>127235.63999999998</v>
      </c>
      <c r="AV19" s="24">
        <f t="shared" si="5"/>
        <v>7450.51</v>
      </c>
      <c r="AW19" s="25">
        <v>2962.43</v>
      </c>
      <c r="AX19" s="26">
        <v>2691.17</v>
      </c>
      <c r="AY19" s="27">
        <v>6204.77</v>
      </c>
      <c r="AZ19" s="33">
        <v>2994.37</v>
      </c>
      <c r="BA19" s="43">
        <v>85494.37</v>
      </c>
      <c r="BB19" s="50">
        <v>7058.31</v>
      </c>
      <c r="BC19" s="62">
        <v>2771.93</v>
      </c>
      <c r="BD19" s="70">
        <v>2771.93</v>
      </c>
      <c r="BE19" s="80">
        <v>6835.85</v>
      </c>
      <c r="BF19" s="11">
        <f t="shared" si="9"/>
        <v>127235.63999999998</v>
      </c>
      <c r="BG19" s="24">
        <f t="shared" si="6"/>
        <v>0</v>
      </c>
      <c r="BH19" s="25">
        <f t="shared" si="6"/>
        <v>0</v>
      </c>
      <c r="BI19" s="26">
        <f t="shared" si="6"/>
        <v>0</v>
      </c>
      <c r="BJ19" s="27">
        <f t="shared" si="6"/>
        <v>0</v>
      </c>
      <c r="BK19" s="37">
        <f t="shared" si="6"/>
        <v>52005.63</v>
      </c>
      <c r="BL19" s="47">
        <f t="shared" si="6"/>
        <v>0</v>
      </c>
      <c r="BM19" s="54">
        <f t="shared" si="6"/>
        <v>0</v>
      </c>
      <c r="BN19" s="64">
        <f t="shared" si="6"/>
        <v>0</v>
      </c>
      <c r="BO19" s="72">
        <f t="shared" si="6"/>
        <v>0</v>
      </c>
      <c r="BP19" s="82">
        <f t="shared" si="6"/>
        <v>0</v>
      </c>
      <c r="BQ19" s="11">
        <f t="shared" si="6"/>
        <v>52005.630000000005</v>
      </c>
      <c r="BS19" s="16"/>
      <c r="BT19" s="16"/>
      <c r="LG19" s="18"/>
    </row>
    <row r="20" spans="2:319" x14ac:dyDescent="0.25">
      <c r="B20" s="86" t="s">
        <v>21</v>
      </c>
      <c r="C20" s="87"/>
      <c r="D20" s="20">
        <f t="shared" ref="D20:BB20" si="10">SUM(D21:D29)</f>
        <v>661041</v>
      </c>
      <c r="E20" s="21">
        <f t="shared" si="10"/>
        <v>634706</v>
      </c>
      <c r="F20" s="22">
        <f t="shared" si="10"/>
        <v>637929</v>
      </c>
      <c r="G20" s="23">
        <f t="shared" si="10"/>
        <v>629706</v>
      </c>
      <c r="H20" s="32">
        <f t="shared" si="10"/>
        <v>629706</v>
      </c>
      <c r="I20" s="42">
        <f>SUM(I21:I29)</f>
        <v>624706</v>
      </c>
      <c r="J20" s="49">
        <f>SUM(J21:J29)</f>
        <v>629706</v>
      </c>
      <c r="K20" s="60">
        <f>SUM(K21:K29)</f>
        <v>629206</v>
      </c>
      <c r="L20" s="68">
        <f>SUM(L21:L29)</f>
        <v>624206</v>
      </c>
      <c r="M20" s="78">
        <f>SUM(M21:M29)</f>
        <v>629206</v>
      </c>
      <c r="N20" s="10">
        <f t="shared" si="10"/>
        <v>6330118</v>
      </c>
      <c r="O20" s="20">
        <f t="shared" si="10"/>
        <v>5917.7499999999964</v>
      </c>
      <c r="P20" s="21">
        <f t="shared" si="10"/>
        <v>-88674.080000000016</v>
      </c>
      <c r="Q20" s="22">
        <f t="shared" si="10"/>
        <v>215000</v>
      </c>
      <c r="R20" s="23">
        <f t="shared" si="10"/>
        <v>185100.81999999998</v>
      </c>
      <c r="S20" s="36">
        <f t="shared" si="10"/>
        <v>32064.82</v>
      </c>
      <c r="T20" s="42">
        <f t="shared" si="10"/>
        <v>224683.12</v>
      </c>
      <c r="U20" s="49">
        <f t="shared" si="10"/>
        <v>202913.84999999998</v>
      </c>
      <c r="V20" s="60">
        <f t="shared" si="10"/>
        <v>812833.92999999993</v>
      </c>
      <c r="W20" s="68">
        <f t="shared" si="10"/>
        <v>2363.7999999999984</v>
      </c>
      <c r="X20" s="78">
        <f>SUM(X21:X29)</f>
        <v>-32642.200000000008</v>
      </c>
      <c r="Y20" s="10">
        <f t="shared" si="10"/>
        <v>1559561.8099999998</v>
      </c>
      <c r="Z20" s="20">
        <f t="shared" si="10"/>
        <v>666958.75</v>
      </c>
      <c r="AA20" s="21">
        <f t="shared" si="10"/>
        <v>546031.92000000004</v>
      </c>
      <c r="AB20" s="22">
        <f t="shared" si="10"/>
        <v>852929</v>
      </c>
      <c r="AC20" s="23">
        <f t="shared" si="10"/>
        <v>814806.82</v>
      </c>
      <c r="AD20" s="36">
        <f t="shared" si="10"/>
        <v>661770.81999999995</v>
      </c>
      <c r="AE20" s="46">
        <f t="shared" si="10"/>
        <v>849389.12000000011</v>
      </c>
      <c r="AF20" s="53">
        <f t="shared" si="10"/>
        <v>832619.84999999986</v>
      </c>
      <c r="AG20" s="60">
        <f t="shared" si="10"/>
        <v>1442039.93</v>
      </c>
      <c r="AH20" s="68">
        <f t="shared" si="10"/>
        <v>626569.79999999981</v>
      </c>
      <c r="AI20" s="78">
        <f t="shared" si="10"/>
        <v>596563.80000000005</v>
      </c>
      <c r="AJ20" s="10">
        <f t="shared" si="10"/>
        <v>7889679.8100000005</v>
      </c>
      <c r="AK20" s="20">
        <f t="shared" si="10"/>
        <v>666958.75</v>
      </c>
      <c r="AL20" s="21">
        <f t="shared" si="10"/>
        <v>546031.92000000004</v>
      </c>
      <c r="AM20" s="22">
        <f t="shared" si="10"/>
        <v>767050.87</v>
      </c>
      <c r="AN20" s="23">
        <f t="shared" si="10"/>
        <v>857365.16999999993</v>
      </c>
      <c r="AO20" s="36">
        <f t="shared" si="10"/>
        <v>844600.37</v>
      </c>
      <c r="AP20" s="42">
        <f t="shared" si="10"/>
        <v>847332.38000000012</v>
      </c>
      <c r="AQ20" s="49">
        <f t="shared" si="10"/>
        <v>1114309.49</v>
      </c>
      <c r="AR20" s="60">
        <f>SUM(AR21:AR29)</f>
        <v>1020840.5199999999</v>
      </c>
      <c r="AS20" s="68">
        <f>SUM(AS21:AS29)</f>
        <v>626569.79999999981</v>
      </c>
      <c r="AT20" s="78">
        <f>SUM(AT21:AT29)</f>
        <v>501636.47</v>
      </c>
      <c r="AU20" s="10">
        <f t="shared" si="10"/>
        <v>7792695.7400000012</v>
      </c>
      <c r="AV20" s="20">
        <f t="shared" si="10"/>
        <v>666958.75</v>
      </c>
      <c r="AW20" s="21">
        <f t="shared" si="10"/>
        <v>546031.92000000004</v>
      </c>
      <c r="AX20" s="22">
        <f t="shared" si="10"/>
        <v>767050.87</v>
      </c>
      <c r="AY20" s="23">
        <f t="shared" si="10"/>
        <v>857365.16999999993</v>
      </c>
      <c r="AZ20" s="36">
        <f t="shared" si="10"/>
        <v>844600.37</v>
      </c>
      <c r="BA20" s="42">
        <f t="shared" si="10"/>
        <v>847332.38000000012</v>
      </c>
      <c r="BB20" s="49">
        <f t="shared" si="10"/>
        <v>1114309.49</v>
      </c>
      <c r="BC20" s="60">
        <f>SUM(BC21:BC29)</f>
        <v>1020840.5199999999</v>
      </c>
      <c r="BD20" s="68">
        <f>SUM(BD21:BD29)</f>
        <v>626569.79999999981</v>
      </c>
      <c r="BE20" s="78">
        <f>SUM(BE21:BE29)</f>
        <v>501636.47</v>
      </c>
      <c r="BF20" s="10">
        <f t="shared" ref="BF20:BG20" si="11">SUM(BF21:BF29)</f>
        <v>7792695.7400000012</v>
      </c>
      <c r="BG20" s="20">
        <f t="shared" si="11"/>
        <v>0</v>
      </c>
      <c r="BH20" s="21">
        <f>SUM(BH21:BH29)</f>
        <v>0</v>
      </c>
      <c r="BI20" s="22">
        <f>SUM(BI21:BI29)</f>
        <v>85878.13</v>
      </c>
      <c r="BJ20" s="23">
        <f t="shared" ref="BJ20:BP20" si="12">SUM(BJ21:BJ29)</f>
        <v>-42558.349999999984</v>
      </c>
      <c r="BK20" s="36">
        <f t="shared" si="12"/>
        <v>-182829.55000000005</v>
      </c>
      <c r="BL20" s="46">
        <f t="shared" si="12"/>
        <v>2056.7399999999989</v>
      </c>
      <c r="BM20" s="53">
        <f t="shared" si="12"/>
        <v>-281689.64</v>
      </c>
      <c r="BN20" s="61">
        <f t="shared" si="12"/>
        <v>421199.40999999992</v>
      </c>
      <c r="BO20" s="69">
        <f t="shared" si="12"/>
        <v>-6.5369931689929217E-13</v>
      </c>
      <c r="BP20" s="79">
        <f t="shared" si="12"/>
        <v>94927.329999999987</v>
      </c>
      <c r="BQ20" s="10">
        <f>SUM(BQ21:BQ29)</f>
        <v>96984.069999999221</v>
      </c>
      <c r="BS20" s="16"/>
      <c r="BT20" s="16"/>
      <c r="LF20" s="16"/>
      <c r="LG20" s="18"/>
    </row>
    <row r="21" spans="2:319" ht="24" x14ac:dyDescent="0.25">
      <c r="B21" s="8"/>
      <c r="C21" s="9" t="s">
        <v>22</v>
      </c>
      <c r="D21" s="24">
        <v>35356</v>
      </c>
      <c r="E21" s="25">
        <v>14400</v>
      </c>
      <c r="F21" s="26">
        <v>14400</v>
      </c>
      <c r="G21" s="27">
        <v>14400</v>
      </c>
      <c r="H21" s="33">
        <v>14400</v>
      </c>
      <c r="I21" s="43">
        <v>14400</v>
      </c>
      <c r="J21" s="50">
        <v>14400</v>
      </c>
      <c r="K21" s="62">
        <v>14400</v>
      </c>
      <c r="L21" s="70">
        <v>14400</v>
      </c>
      <c r="M21" s="80">
        <v>14400</v>
      </c>
      <c r="N21" s="11">
        <f t="shared" si="7"/>
        <v>164956</v>
      </c>
      <c r="O21" s="24">
        <v>-29037.8</v>
      </c>
      <c r="P21" s="25">
        <v>-5077.22</v>
      </c>
      <c r="Q21" s="26">
        <v>20000</v>
      </c>
      <c r="R21" s="27">
        <v>-38875.56</v>
      </c>
      <c r="S21" s="37">
        <v>-12345.66</v>
      </c>
      <c r="T21" s="43">
        <f>-918.93-4684.36</f>
        <v>-5603.29</v>
      </c>
      <c r="U21" s="50">
        <v>-10611.01</v>
      </c>
      <c r="V21" s="62">
        <v>-9936.42</v>
      </c>
      <c r="W21" s="70">
        <v>-14338.78</v>
      </c>
      <c r="X21" s="80">
        <v>27902.76</v>
      </c>
      <c r="Y21" s="11">
        <f t="shared" ref="Y21:Y29" si="13">SUM(O21:X21)</f>
        <v>-77922.979999999981</v>
      </c>
      <c r="Z21" s="24">
        <f t="shared" ref="Z21:AJ29" si="14">D21+O21</f>
        <v>6318.2000000000007</v>
      </c>
      <c r="AA21" s="25">
        <f t="shared" si="14"/>
        <v>9322.7799999999988</v>
      </c>
      <c r="AB21" s="26">
        <f t="shared" si="14"/>
        <v>34400</v>
      </c>
      <c r="AC21" s="27">
        <f t="shared" si="14"/>
        <v>-24475.559999999998</v>
      </c>
      <c r="AD21" s="37">
        <f t="shared" si="14"/>
        <v>2054.34</v>
      </c>
      <c r="AE21" s="47">
        <f t="shared" si="14"/>
        <v>8796.7099999999991</v>
      </c>
      <c r="AF21" s="54">
        <f t="shared" si="14"/>
        <v>3788.99</v>
      </c>
      <c r="AG21" s="63">
        <f t="shared" si="14"/>
        <v>4463.58</v>
      </c>
      <c r="AH21" s="71">
        <f t="shared" si="14"/>
        <v>61.219999999999345</v>
      </c>
      <c r="AI21" s="81">
        <f t="shared" si="14"/>
        <v>42302.759999999995</v>
      </c>
      <c r="AJ21" s="12">
        <f t="shared" si="14"/>
        <v>87033.020000000019</v>
      </c>
      <c r="AK21" s="24">
        <v>6318.2</v>
      </c>
      <c r="AL21" s="25">
        <v>9322.7800000000007</v>
      </c>
      <c r="AM21" s="26">
        <v>5816.12</v>
      </c>
      <c r="AN21" s="27">
        <v>4108.32</v>
      </c>
      <c r="AO21" s="33">
        <v>2054.34</v>
      </c>
      <c r="AP21" s="43">
        <v>6739.97</v>
      </c>
      <c r="AQ21" s="50">
        <v>3788.99</v>
      </c>
      <c r="AR21" s="62">
        <v>4463.58</v>
      </c>
      <c r="AS21" s="70">
        <v>61.22</v>
      </c>
      <c r="AT21" s="80">
        <v>42302.76</v>
      </c>
      <c r="AU21" s="11">
        <f t="shared" si="8"/>
        <v>84976.28</v>
      </c>
      <c r="AV21" s="24">
        <f t="shared" ref="AV21:AV29" si="15">+AK21</f>
        <v>6318.2</v>
      </c>
      <c r="AW21" s="25">
        <v>9322.7800000000007</v>
      </c>
      <c r="AX21" s="26">
        <v>5816.12</v>
      </c>
      <c r="AY21" s="27">
        <v>4108.32</v>
      </c>
      <c r="AZ21" s="33">
        <v>2054.34</v>
      </c>
      <c r="BA21" s="43">
        <v>6739.97</v>
      </c>
      <c r="BB21" s="50">
        <v>3788.99</v>
      </c>
      <c r="BC21" s="62">
        <v>4463.58</v>
      </c>
      <c r="BD21" s="70">
        <v>61.22</v>
      </c>
      <c r="BE21" s="80">
        <v>42302.76</v>
      </c>
      <c r="BF21" s="11">
        <f t="shared" si="9"/>
        <v>84976.28</v>
      </c>
      <c r="BG21" s="24">
        <f t="shared" ref="BG21:BQ29" si="16">Z21-AK21</f>
        <v>0</v>
      </c>
      <c r="BH21" s="25">
        <f t="shared" si="16"/>
        <v>0</v>
      </c>
      <c r="BI21" s="26">
        <f t="shared" si="16"/>
        <v>28583.88</v>
      </c>
      <c r="BJ21" s="27">
        <f t="shared" si="16"/>
        <v>-28583.879999999997</v>
      </c>
      <c r="BK21" s="37">
        <f t="shared" si="16"/>
        <v>0</v>
      </c>
      <c r="BL21" s="47">
        <f t="shared" si="16"/>
        <v>2056.7399999999989</v>
      </c>
      <c r="BM21" s="54">
        <f t="shared" si="16"/>
        <v>0</v>
      </c>
      <c r="BN21" s="64">
        <f t="shared" si="16"/>
        <v>0</v>
      </c>
      <c r="BO21" s="72">
        <f t="shared" si="16"/>
        <v>-6.5369931689929217E-13</v>
      </c>
      <c r="BP21" s="82">
        <f t="shared" si="16"/>
        <v>0</v>
      </c>
      <c r="BQ21" s="11">
        <f t="shared" si="16"/>
        <v>2056.7400000000198</v>
      </c>
      <c r="LF21" s="16"/>
      <c r="LG21" s="18"/>
    </row>
    <row r="22" spans="2:319" x14ac:dyDescent="0.25">
      <c r="B22" s="8"/>
      <c r="C22" s="9" t="s">
        <v>23</v>
      </c>
      <c r="D22" s="24">
        <v>0</v>
      </c>
      <c r="E22" s="25">
        <v>0</v>
      </c>
      <c r="F22" s="26">
        <v>0</v>
      </c>
      <c r="G22" s="27">
        <v>0</v>
      </c>
      <c r="H22" s="33">
        <v>0</v>
      </c>
      <c r="I22" s="43">
        <v>0</v>
      </c>
      <c r="J22" s="50">
        <v>0</v>
      </c>
      <c r="K22" s="62">
        <v>0</v>
      </c>
      <c r="L22" s="70">
        <v>0</v>
      </c>
      <c r="M22" s="80">
        <v>0</v>
      </c>
      <c r="N22" s="11">
        <f t="shared" si="7"/>
        <v>0</v>
      </c>
      <c r="O22" s="24">
        <v>0</v>
      </c>
      <c r="P22" s="25"/>
      <c r="Q22" s="26"/>
      <c r="R22" s="27"/>
      <c r="S22" s="37"/>
      <c r="T22" s="43">
        <v>0</v>
      </c>
      <c r="U22" s="50">
        <v>0</v>
      </c>
      <c r="V22" s="62">
        <v>0</v>
      </c>
      <c r="W22" s="70">
        <v>0</v>
      </c>
      <c r="X22" s="80">
        <v>0</v>
      </c>
      <c r="Y22" s="11">
        <f t="shared" si="13"/>
        <v>0</v>
      </c>
      <c r="Z22" s="24">
        <f t="shared" si="14"/>
        <v>0</v>
      </c>
      <c r="AA22" s="25">
        <f t="shared" si="14"/>
        <v>0</v>
      </c>
      <c r="AB22" s="26">
        <f t="shared" si="14"/>
        <v>0</v>
      </c>
      <c r="AC22" s="27">
        <f t="shared" si="14"/>
        <v>0</v>
      </c>
      <c r="AD22" s="37">
        <f t="shared" si="14"/>
        <v>0</v>
      </c>
      <c r="AE22" s="47">
        <f t="shared" si="14"/>
        <v>0</v>
      </c>
      <c r="AF22" s="54">
        <f t="shared" si="14"/>
        <v>0</v>
      </c>
      <c r="AG22" s="63">
        <f t="shared" si="14"/>
        <v>0</v>
      </c>
      <c r="AH22" s="71">
        <f t="shared" si="14"/>
        <v>0</v>
      </c>
      <c r="AI22" s="81">
        <f t="shared" si="14"/>
        <v>0</v>
      </c>
      <c r="AJ22" s="12">
        <f t="shared" si="14"/>
        <v>0</v>
      </c>
      <c r="AK22" s="24">
        <v>0</v>
      </c>
      <c r="AL22" s="25"/>
      <c r="AM22" s="26">
        <v>0</v>
      </c>
      <c r="AN22" s="27">
        <v>0</v>
      </c>
      <c r="AO22" s="33">
        <v>0</v>
      </c>
      <c r="AP22" s="43">
        <v>0</v>
      </c>
      <c r="AQ22" s="50">
        <v>0</v>
      </c>
      <c r="AR22" s="62">
        <v>0</v>
      </c>
      <c r="AS22" s="70">
        <v>0</v>
      </c>
      <c r="AT22" s="80">
        <v>0</v>
      </c>
      <c r="AU22" s="11">
        <f t="shared" si="8"/>
        <v>0</v>
      </c>
      <c r="AV22" s="24">
        <f t="shared" si="15"/>
        <v>0</v>
      </c>
      <c r="AW22" s="25"/>
      <c r="AX22" s="26">
        <v>0</v>
      </c>
      <c r="AY22" s="27">
        <v>0</v>
      </c>
      <c r="AZ22" s="33">
        <v>0</v>
      </c>
      <c r="BA22" s="43">
        <v>0</v>
      </c>
      <c r="BB22" s="50">
        <v>0</v>
      </c>
      <c r="BC22" s="62">
        <v>0</v>
      </c>
      <c r="BD22" s="70">
        <v>0</v>
      </c>
      <c r="BE22" s="80">
        <v>0</v>
      </c>
      <c r="BF22" s="11">
        <f t="shared" si="9"/>
        <v>0</v>
      </c>
      <c r="BG22" s="24">
        <f t="shared" si="16"/>
        <v>0</v>
      </c>
      <c r="BH22" s="25">
        <f t="shared" si="16"/>
        <v>0</v>
      </c>
      <c r="BI22" s="26">
        <f t="shared" si="16"/>
        <v>0</v>
      </c>
      <c r="BJ22" s="27">
        <f t="shared" si="16"/>
        <v>0</v>
      </c>
      <c r="BK22" s="37">
        <f t="shared" si="16"/>
        <v>0</v>
      </c>
      <c r="BL22" s="47">
        <f t="shared" si="16"/>
        <v>0</v>
      </c>
      <c r="BM22" s="54">
        <f t="shared" si="16"/>
        <v>0</v>
      </c>
      <c r="BN22" s="64">
        <f t="shared" si="16"/>
        <v>0</v>
      </c>
      <c r="BO22" s="72">
        <f t="shared" si="16"/>
        <v>0</v>
      </c>
      <c r="BP22" s="82">
        <f t="shared" si="16"/>
        <v>0</v>
      </c>
      <c r="BQ22" s="11">
        <f t="shared" si="16"/>
        <v>0</v>
      </c>
      <c r="BS22" s="16"/>
      <c r="BT22" s="16"/>
      <c r="LF22" s="16"/>
      <c r="LG22" s="18"/>
    </row>
    <row r="23" spans="2:319" x14ac:dyDescent="0.25">
      <c r="B23" s="8"/>
      <c r="C23" s="9" t="s">
        <v>24</v>
      </c>
      <c r="D23" s="24">
        <v>592642</v>
      </c>
      <c r="E23" s="25">
        <v>592642</v>
      </c>
      <c r="F23" s="26">
        <v>592642</v>
      </c>
      <c r="G23" s="27">
        <v>592642</v>
      </c>
      <c r="H23" s="33">
        <v>592642</v>
      </c>
      <c r="I23" s="43">
        <v>592642</v>
      </c>
      <c r="J23" s="50">
        <v>592642</v>
      </c>
      <c r="K23" s="62">
        <v>592142</v>
      </c>
      <c r="L23" s="70">
        <v>592142</v>
      </c>
      <c r="M23" s="80">
        <v>592142</v>
      </c>
      <c r="N23" s="11">
        <f t="shared" si="7"/>
        <v>5924920</v>
      </c>
      <c r="O23" s="24">
        <v>-6768.34</v>
      </c>
      <c r="P23" s="25">
        <v>-106865.1</v>
      </c>
      <c r="Q23" s="26">
        <v>115000</v>
      </c>
      <c r="R23" s="27">
        <v>216716.24</v>
      </c>
      <c r="S23" s="37"/>
      <c r="T23" s="43">
        <f>168571.21+7926.88+2846.71</f>
        <v>179344.8</v>
      </c>
      <c r="U23" s="50">
        <v>168917.72</v>
      </c>
      <c r="V23" s="62">
        <v>786777.15</v>
      </c>
      <c r="W23" s="70">
        <v>-31565.03</v>
      </c>
      <c r="X23" s="80">
        <v>-119219.06</v>
      </c>
      <c r="Y23" s="11">
        <f t="shared" si="13"/>
        <v>1202338.3799999999</v>
      </c>
      <c r="Z23" s="24">
        <f t="shared" si="14"/>
        <v>585873.66</v>
      </c>
      <c r="AA23" s="25">
        <f t="shared" si="14"/>
        <v>485776.9</v>
      </c>
      <c r="AB23" s="26">
        <f t="shared" si="14"/>
        <v>707642</v>
      </c>
      <c r="AC23" s="27">
        <f t="shared" si="14"/>
        <v>809358.24</v>
      </c>
      <c r="AD23" s="37">
        <f t="shared" si="14"/>
        <v>592642</v>
      </c>
      <c r="AE23" s="47">
        <f t="shared" si="14"/>
        <v>771986.8</v>
      </c>
      <c r="AF23" s="54">
        <f t="shared" si="14"/>
        <v>761559.72</v>
      </c>
      <c r="AG23" s="63">
        <f t="shared" si="14"/>
        <v>1378919.15</v>
      </c>
      <c r="AH23" s="71">
        <f t="shared" si="14"/>
        <v>560576.97</v>
      </c>
      <c r="AI23" s="81">
        <f t="shared" si="14"/>
        <v>472922.94</v>
      </c>
      <c r="AJ23" s="12">
        <f t="shared" si="14"/>
        <v>7127258.3799999999</v>
      </c>
      <c r="AK23" s="24">
        <v>585873.66</v>
      </c>
      <c r="AL23" s="25">
        <v>485776.9</v>
      </c>
      <c r="AM23" s="26">
        <v>678623.61</v>
      </c>
      <c r="AN23" s="27">
        <v>795056.85</v>
      </c>
      <c r="AO23" s="33">
        <v>775471.55</v>
      </c>
      <c r="AP23" s="43">
        <v>771986.8</v>
      </c>
      <c r="AQ23" s="50">
        <v>1043249.36</v>
      </c>
      <c r="AR23" s="62">
        <v>957719.74</v>
      </c>
      <c r="AS23" s="70">
        <v>560576.97</v>
      </c>
      <c r="AT23" s="80">
        <v>389737.32</v>
      </c>
      <c r="AU23" s="11">
        <f t="shared" si="8"/>
        <v>7044072.7600000007</v>
      </c>
      <c r="AV23" s="24">
        <f t="shared" si="15"/>
        <v>585873.66</v>
      </c>
      <c r="AW23" s="25">
        <v>485776.9</v>
      </c>
      <c r="AX23" s="26">
        <v>678623.61</v>
      </c>
      <c r="AY23" s="27">
        <v>795056.85</v>
      </c>
      <c r="AZ23" s="33">
        <v>775471.55</v>
      </c>
      <c r="BA23" s="43">
        <v>771986.8</v>
      </c>
      <c r="BB23" s="50">
        <v>1043249.36</v>
      </c>
      <c r="BC23" s="62">
        <v>957719.74</v>
      </c>
      <c r="BD23" s="70">
        <v>560576.97</v>
      </c>
      <c r="BE23" s="80">
        <v>389737.32</v>
      </c>
      <c r="BF23" s="11">
        <f t="shared" si="9"/>
        <v>7044072.7600000007</v>
      </c>
      <c r="BG23" s="24">
        <f t="shared" si="16"/>
        <v>0</v>
      </c>
      <c r="BH23" s="25">
        <f t="shared" si="16"/>
        <v>0</v>
      </c>
      <c r="BI23" s="26">
        <f t="shared" si="16"/>
        <v>29018.390000000014</v>
      </c>
      <c r="BJ23" s="27">
        <f t="shared" si="16"/>
        <v>14301.390000000014</v>
      </c>
      <c r="BK23" s="37">
        <f t="shared" si="16"/>
        <v>-182829.55000000005</v>
      </c>
      <c r="BL23" s="47">
        <f t="shared" si="16"/>
        <v>0</v>
      </c>
      <c r="BM23" s="54">
        <f t="shared" si="16"/>
        <v>-281689.64</v>
      </c>
      <c r="BN23" s="64">
        <f t="shared" si="16"/>
        <v>421199.40999999992</v>
      </c>
      <c r="BO23" s="72">
        <f t="shared" si="16"/>
        <v>0</v>
      </c>
      <c r="BP23" s="82">
        <f t="shared" si="16"/>
        <v>83185.62</v>
      </c>
      <c r="BQ23" s="11">
        <f t="shared" si="16"/>
        <v>83185.61999999918</v>
      </c>
      <c r="BS23" s="16"/>
      <c r="BT23" s="16"/>
      <c r="LF23" s="16"/>
      <c r="LG23" s="18"/>
    </row>
    <row r="24" spans="2:319" x14ac:dyDescent="0.25">
      <c r="B24" s="8"/>
      <c r="C24" s="9" t="s">
        <v>25</v>
      </c>
      <c r="D24" s="24">
        <v>9489</v>
      </c>
      <c r="E24" s="25">
        <v>4500</v>
      </c>
      <c r="F24" s="26">
        <v>4500</v>
      </c>
      <c r="G24" s="27">
        <v>4500</v>
      </c>
      <c r="H24" s="33">
        <v>4500</v>
      </c>
      <c r="I24" s="43">
        <v>4500</v>
      </c>
      <c r="J24" s="50">
        <v>4500</v>
      </c>
      <c r="K24" s="62">
        <v>4500</v>
      </c>
      <c r="L24" s="70">
        <v>4500</v>
      </c>
      <c r="M24" s="80">
        <v>4500</v>
      </c>
      <c r="N24" s="11">
        <f t="shared" si="7"/>
        <v>49989</v>
      </c>
      <c r="O24" s="24">
        <v>-7630.91</v>
      </c>
      <c r="P24" s="25">
        <v>-163.1</v>
      </c>
      <c r="Q24" s="26">
        <v>25000</v>
      </c>
      <c r="R24" s="27">
        <v>-5862.98</v>
      </c>
      <c r="S24" s="37">
        <v>6879.55</v>
      </c>
      <c r="T24" s="43">
        <v>918.93</v>
      </c>
      <c r="U24" s="50">
        <v>7208.69</v>
      </c>
      <c r="V24" s="62">
        <v>8688.44</v>
      </c>
      <c r="W24" s="70">
        <v>8357.84</v>
      </c>
      <c r="X24" s="80">
        <v>7559.37</v>
      </c>
      <c r="Y24" s="11">
        <f t="shared" si="13"/>
        <v>50955.829999999994</v>
      </c>
      <c r="Z24" s="24">
        <f t="shared" si="14"/>
        <v>1858.0900000000001</v>
      </c>
      <c r="AA24" s="25">
        <f t="shared" si="14"/>
        <v>4336.8999999999996</v>
      </c>
      <c r="AB24" s="26">
        <f t="shared" si="14"/>
        <v>29500</v>
      </c>
      <c r="AC24" s="27">
        <f t="shared" si="14"/>
        <v>-1362.9799999999996</v>
      </c>
      <c r="AD24" s="37">
        <f t="shared" si="14"/>
        <v>11379.55</v>
      </c>
      <c r="AE24" s="47">
        <f t="shared" si="14"/>
        <v>5418.93</v>
      </c>
      <c r="AF24" s="54">
        <f t="shared" si="14"/>
        <v>11708.689999999999</v>
      </c>
      <c r="AG24" s="63">
        <f t="shared" si="14"/>
        <v>13188.44</v>
      </c>
      <c r="AH24" s="71">
        <f t="shared" si="14"/>
        <v>12857.84</v>
      </c>
      <c r="AI24" s="81">
        <f t="shared" si="14"/>
        <v>12059.369999999999</v>
      </c>
      <c r="AJ24" s="12">
        <f t="shared" si="14"/>
        <v>100944.82999999999</v>
      </c>
      <c r="AK24" s="24">
        <v>1858.09</v>
      </c>
      <c r="AL24" s="25">
        <v>4336.8999999999996</v>
      </c>
      <c r="AM24" s="26">
        <v>24337.02</v>
      </c>
      <c r="AN24" s="27">
        <v>3800</v>
      </c>
      <c r="AO24" s="33">
        <v>11379.55</v>
      </c>
      <c r="AP24" s="43">
        <v>5418.93</v>
      </c>
      <c r="AQ24" s="50">
        <v>11708.69</v>
      </c>
      <c r="AR24" s="62">
        <v>13188.44</v>
      </c>
      <c r="AS24" s="70">
        <v>12857.84</v>
      </c>
      <c r="AT24" s="80">
        <v>12059.37</v>
      </c>
      <c r="AU24" s="11">
        <f t="shared" si="8"/>
        <v>100944.82999999999</v>
      </c>
      <c r="AV24" s="24">
        <f t="shared" si="15"/>
        <v>1858.09</v>
      </c>
      <c r="AW24" s="25">
        <v>4336.8999999999996</v>
      </c>
      <c r="AX24" s="26">
        <v>24337.02</v>
      </c>
      <c r="AY24" s="27">
        <v>3800</v>
      </c>
      <c r="AZ24" s="33">
        <v>11379.55</v>
      </c>
      <c r="BA24" s="43">
        <v>5418.93</v>
      </c>
      <c r="BB24" s="50">
        <v>11708.69</v>
      </c>
      <c r="BC24" s="62">
        <v>13188.44</v>
      </c>
      <c r="BD24" s="70">
        <v>12857.84</v>
      </c>
      <c r="BE24" s="80">
        <v>12059.37</v>
      </c>
      <c r="BF24" s="11">
        <f t="shared" si="9"/>
        <v>100944.82999999999</v>
      </c>
      <c r="BG24" s="24">
        <f t="shared" si="16"/>
        <v>0</v>
      </c>
      <c r="BH24" s="25">
        <f t="shared" si="16"/>
        <v>0</v>
      </c>
      <c r="BI24" s="26">
        <f t="shared" si="16"/>
        <v>5162.9799999999996</v>
      </c>
      <c r="BJ24" s="27">
        <f t="shared" si="16"/>
        <v>-5162.9799999999996</v>
      </c>
      <c r="BK24" s="37">
        <f t="shared" si="16"/>
        <v>0</v>
      </c>
      <c r="BL24" s="47">
        <f t="shared" si="16"/>
        <v>0</v>
      </c>
      <c r="BM24" s="54">
        <f t="shared" si="16"/>
        <v>0</v>
      </c>
      <c r="BN24" s="64">
        <f t="shared" si="16"/>
        <v>0</v>
      </c>
      <c r="BO24" s="72">
        <f t="shared" si="16"/>
        <v>0</v>
      </c>
      <c r="BP24" s="82">
        <f t="shared" si="16"/>
        <v>0</v>
      </c>
      <c r="BQ24" s="11">
        <f t="shared" si="16"/>
        <v>0</v>
      </c>
      <c r="BS24" s="16"/>
      <c r="BT24" s="16"/>
      <c r="LG24" s="18"/>
    </row>
    <row r="25" spans="2:319" x14ac:dyDescent="0.25">
      <c r="B25" s="8"/>
      <c r="C25" s="9" t="s">
        <v>26</v>
      </c>
      <c r="D25" s="24">
        <v>0</v>
      </c>
      <c r="E25" s="25">
        <v>0</v>
      </c>
      <c r="F25" s="26">
        <v>0</v>
      </c>
      <c r="G25" s="27">
        <v>0</v>
      </c>
      <c r="H25" s="33">
        <v>0</v>
      </c>
      <c r="I25" s="43">
        <v>0</v>
      </c>
      <c r="J25" s="50">
        <v>0</v>
      </c>
      <c r="K25" s="62">
        <v>0</v>
      </c>
      <c r="L25" s="70">
        <v>0</v>
      </c>
      <c r="M25" s="80">
        <v>0</v>
      </c>
      <c r="N25" s="11">
        <f t="shared" si="7"/>
        <v>0</v>
      </c>
      <c r="O25" s="24">
        <v>0</v>
      </c>
      <c r="P25" s="25"/>
      <c r="Q25" s="26">
        <v>0</v>
      </c>
      <c r="R25" s="27"/>
      <c r="S25" s="37"/>
      <c r="T25" s="43">
        <v>0</v>
      </c>
      <c r="U25" s="50">
        <v>0</v>
      </c>
      <c r="V25" s="62">
        <v>0</v>
      </c>
      <c r="W25" s="70">
        <v>0</v>
      </c>
      <c r="X25" s="80">
        <v>0</v>
      </c>
      <c r="Y25" s="11">
        <f t="shared" si="13"/>
        <v>0</v>
      </c>
      <c r="Z25" s="24">
        <f t="shared" si="14"/>
        <v>0</v>
      </c>
      <c r="AA25" s="25">
        <f t="shared" si="14"/>
        <v>0</v>
      </c>
      <c r="AB25" s="26">
        <f t="shared" si="14"/>
        <v>0</v>
      </c>
      <c r="AC25" s="27">
        <f t="shared" si="14"/>
        <v>0</v>
      </c>
      <c r="AD25" s="37">
        <f t="shared" si="14"/>
        <v>0</v>
      </c>
      <c r="AE25" s="47">
        <f t="shared" si="14"/>
        <v>0</v>
      </c>
      <c r="AF25" s="54">
        <f t="shared" si="14"/>
        <v>0</v>
      </c>
      <c r="AG25" s="63">
        <f t="shared" si="14"/>
        <v>0</v>
      </c>
      <c r="AH25" s="71">
        <f t="shared" si="14"/>
        <v>0</v>
      </c>
      <c r="AI25" s="81">
        <f t="shared" si="14"/>
        <v>0</v>
      </c>
      <c r="AJ25" s="12">
        <f t="shared" si="14"/>
        <v>0</v>
      </c>
      <c r="AK25" s="24">
        <v>0</v>
      </c>
      <c r="AL25" s="25">
        <v>0</v>
      </c>
      <c r="AM25" s="26">
        <v>0</v>
      </c>
      <c r="AN25" s="27">
        <v>0</v>
      </c>
      <c r="AO25" s="33">
        <v>0</v>
      </c>
      <c r="AP25" s="43">
        <v>0</v>
      </c>
      <c r="AQ25" s="50">
        <v>0</v>
      </c>
      <c r="AR25" s="62">
        <v>0</v>
      </c>
      <c r="AS25" s="70">
        <v>0</v>
      </c>
      <c r="AT25" s="80">
        <v>0</v>
      </c>
      <c r="AU25" s="11">
        <f t="shared" si="8"/>
        <v>0</v>
      </c>
      <c r="AV25" s="24">
        <f t="shared" si="15"/>
        <v>0</v>
      </c>
      <c r="AW25" s="25">
        <v>0</v>
      </c>
      <c r="AX25" s="26">
        <v>0</v>
      </c>
      <c r="AY25" s="27">
        <v>0</v>
      </c>
      <c r="AZ25" s="33">
        <v>0</v>
      </c>
      <c r="BA25" s="43">
        <v>0</v>
      </c>
      <c r="BB25" s="50">
        <v>0</v>
      </c>
      <c r="BC25" s="62">
        <v>0</v>
      </c>
      <c r="BD25" s="70">
        <v>0</v>
      </c>
      <c r="BE25" s="80">
        <v>0</v>
      </c>
      <c r="BF25" s="11">
        <f t="shared" si="9"/>
        <v>0</v>
      </c>
      <c r="BG25" s="24">
        <f t="shared" si="16"/>
        <v>0</v>
      </c>
      <c r="BH25" s="25">
        <f t="shared" si="16"/>
        <v>0</v>
      </c>
      <c r="BI25" s="26">
        <f t="shared" si="16"/>
        <v>0</v>
      </c>
      <c r="BJ25" s="27">
        <f t="shared" si="16"/>
        <v>0</v>
      </c>
      <c r="BK25" s="37">
        <f t="shared" si="16"/>
        <v>0</v>
      </c>
      <c r="BL25" s="47">
        <f t="shared" si="16"/>
        <v>0</v>
      </c>
      <c r="BM25" s="54">
        <f t="shared" si="16"/>
        <v>0</v>
      </c>
      <c r="BN25" s="64">
        <f t="shared" si="16"/>
        <v>0</v>
      </c>
      <c r="BO25" s="72">
        <f t="shared" si="16"/>
        <v>0</v>
      </c>
      <c r="BP25" s="82">
        <f t="shared" si="16"/>
        <v>0</v>
      </c>
      <c r="BQ25" s="11">
        <f t="shared" si="16"/>
        <v>0</v>
      </c>
      <c r="BS25" s="16"/>
      <c r="BT25" s="16"/>
      <c r="LF25" s="16"/>
      <c r="LG25" s="18"/>
    </row>
    <row r="26" spans="2:319" x14ac:dyDescent="0.25">
      <c r="B26" s="8"/>
      <c r="C26" s="9" t="s">
        <v>27</v>
      </c>
      <c r="D26" s="24">
        <v>21054</v>
      </c>
      <c r="E26" s="25">
        <v>20664</v>
      </c>
      <c r="F26" s="26">
        <v>23887</v>
      </c>
      <c r="G26" s="27">
        <v>15664</v>
      </c>
      <c r="H26" s="33">
        <v>15664</v>
      </c>
      <c r="I26" s="43">
        <v>10664</v>
      </c>
      <c r="J26" s="50">
        <v>15664</v>
      </c>
      <c r="K26" s="62">
        <v>15664</v>
      </c>
      <c r="L26" s="70">
        <v>10664</v>
      </c>
      <c r="M26" s="80">
        <v>15664</v>
      </c>
      <c r="N26" s="11">
        <f t="shared" si="7"/>
        <v>165253</v>
      </c>
      <c r="O26" s="24">
        <v>30446</v>
      </c>
      <c r="P26" s="25">
        <v>25536</v>
      </c>
      <c r="Q26" s="26">
        <v>30000</v>
      </c>
      <c r="R26" s="27">
        <v>34249</v>
      </c>
      <c r="S26" s="37">
        <v>24923.61</v>
      </c>
      <c r="T26" s="43">
        <v>34155.760000000002</v>
      </c>
      <c r="U26" s="50">
        <v>37889.74</v>
      </c>
      <c r="V26" s="62">
        <v>29804.76</v>
      </c>
      <c r="W26" s="70">
        <v>38184.57</v>
      </c>
      <c r="X26" s="80">
        <v>45907.75</v>
      </c>
      <c r="Y26" s="11">
        <f t="shared" si="13"/>
        <v>331097.19</v>
      </c>
      <c r="Z26" s="24">
        <f t="shared" si="14"/>
        <v>51500</v>
      </c>
      <c r="AA26" s="25">
        <f t="shared" si="14"/>
        <v>46200</v>
      </c>
      <c r="AB26" s="26">
        <f t="shared" si="14"/>
        <v>53887</v>
      </c>
      <c r="AC26" s="27">
        <f t="shared" si="14"/>
        <v>49913</v>
      </c>
      <c r="AD26" s="37">
        <f t="shared" si="14"/>
        <v>40587.61</v>
      </c>
      <c r="AE26" s="47">
        <f t="shared" si="14"/>
        <v>44819.76</v>
      </c>
      <c r="AF26" s="54">
        <f t="shared" si="14"/>
        <v>53553.74</v>
      </c>
      <c r="AG26" s="63">
        <f t="shared" si="14"/>
        <v>45468.759999999995</v>
      </c>
      <c r="AH26" s="71">
        <f t="shared" si="14"/>
        <v>48848.57</v>
      </c>
      <c r="AI26" s="81">
        <f t="shared" si="14"/>
        <v>61571.75</v>
      </c>
      <c r="AJ26" s="12">
        <f t="shared" si="14"/>
        <v>496350.19</v>
      </c>
      <c r="AK26" s="24">
        <v>51500</v>
      </c>
      <c r="AL26" s="25">
        <v>46200</v>
      </c>
      <c r="AM26" s="26">
        <v>49400</v>
      </c>
      <c r="AN26" s="27">
        <v>54400</v>
      </c>
      <c r="AO26" s="33">
        <v>40587.61</v>
      </c>
      <c r="AP26" s="43">
        <v>44819.76</v>
      </c>
      <c r="AQ26" s="50">
        <v>53553.74</v>
      </c>
      <c r="AR26" s="62">
        <v>45468.76</v>
      </c>
      <c r="AS26" s="70">
        <v>48848.57</v>
      </c>
      <c r="AT26" s="80">
        <v>49830.04</v>
      </c>
      <c r="AU26" s="11">
        <f t="shared" si="8"/>
        <v>484608.48</v>
      </c>
      <c r="AV26" s="24">
        <f t="shared" si="15"/>
        <v>51500</v>
      </c>
      <c r="AW26" s="25">
        <v>46200</v>
      </c>
      <c r="AX26" s="26">
        <v>49400</v>
      </c>
      <c r="AY26" s="27">
        <v>54400</v>
      </c>
      <c r="AZ26" s="33">
        <v>40587.61</v>
      </c>
      <c r="BA26" s="43">
        <v>44819.76</v>
      </c>
      <c r="BB26" s="50">
        <v>53553.74</v>
      </c>
      <c r="BC26" s="62">
        <v>45468.76</v>
      </c>
      <c r="BD26" s="70">
        <v>48848.57</v>
      </c>
      <c r="BE26" s="80">
        <v>49830.04</v>
      </c>
      <c r="BF26" s="11">
        <f t="shared" si="9"/>
        <v>484608.48</v>
      </c>
      <c r="BG26" s="24">
        <f t="shared" si="16"/>
        <v>0</v>
      </c>
      <c r="BH26" s="25">
        <f t="shared" si="16"/>
        <v>0</v>
      </c>
      <c r="BI26" s="26">
        <f t="shared" si="16"/>
        <v>4487</v>
      </c>
      <c r="BJ26" s="27">
        <f t="shared" si="16"/>
        <v>-4487</v>
      </c>
      <c r="BK26" s="37">
        <f t="shared" si="16"/>
        <v>0</v>
      </c>
      <c r="BL26" s="47">
        <f t="shared" si="16"/>
        <v>0</v>
      </c>
      <c r="BM26" s="54">
        <f t="shared" si="16"/>
        <v>0</v>
      </c>
      <c r="BN26" s="64">
        <f t="shared" si="16"/>
        <v>0</v>
      </c>
      <c r="BO26" s="72">
        <f t="shared" si="16"/>
        <v>0</v>
      </c>
      <c r="BP26" s="82">
        <f t="shared" si="16"/>
        <v>11741.71</v>
      </c>
      <c r="BQ26" s="11">
        <f t="shared" si="16"/>
        <v>11741.710000000021</v>
      </c>
      <c r="BS26" s="16"/>
      <c r="BT26" s="16"/>
      <c r="LF26" s="16"/>
      <c r="LG26" s="18"/>
    </row>
    <row r="27" spans="2:319" x14ac:dyDescent="0.25">
      <c r="B27" s="8"/>
      <c r="C27" s="9" t="s">
        <v>28</v>
      </c>
      <c r="D27" s="24">
        <v>0</v>
      </c>
      <c r="E27" s="25">
        <v>0</v>
      </c>
      <c r="F27" s="26">
        <v>0</v>
      </c>
      <c r="G27" s="27">
        <v>0</v>
      </c>
      <c r="H27" s="33">
        <v>0</v>
      </c>
      <c r="I27" s="43">
        <v>0</v>
      </c>
      <c r="J27" s="50">
        <v>0</v>
      </c>
      <c r="K27" s="62">
        <v>0</v>
      </c>
      <c r="L27" s="70">
        <v>0</v>
      </c>
      <c r="M27" s="80">
        <v>0</v>
      </c>
      <c r="N27" s="11">
        <f t="shared" si="7"/>
        <v>0</v>
      </c>
      <c r="O27" s="24">
        <v>0</v>
      </c>
      <c r="P27" s="25"/>
      <c r="Q27" s="26"/>
      <c r="R27" s="27"/>
      <c r="S27" s="37"/>
      <c r="T27" s="43">
        <v>0</v>
      </c>
      <c r="U27" s="50">
        <v>0</v>
      </c>
      <c r="V27" s="62">
        <v>0</v>
      </c>
      <c r="W27" s="70">
        <v>0</v>
      </c>
      <c r="X27" s="80">
        <v>0</v>
      </c>
      <c r="Y27" s="11">
        <f t="shared" si="13"/>
        <v>0</v>
      </c>
      <c r="Z27" s="24">
        <f t="shared" si="14"/>
        <v>0</v>
      </c>
      <c r="AA27" s="25">
        <f t="shared" si="14"/>
        <v>0</v>
      </c>
      <c r="AB27" s="26">
        <f t="shared" si="14"/>
        <v>0</v>
      </c>
      <c r="AC27" s="27">
        <f t="shared" si="14"/>
        <v>0</v>
      </c>
      <c r="AD27" s="37">
        <f t="shared" si="14"/>
        <v>0</v>
      </c>
      <c r="AE27" s="47">
        <f t="shared" si="14"/>
        <v>0</v>
      </c>
      <c r="AF27" s="54">
        <f t="shared" si="14"/>
        <v>0</v>
      </c>
      <c r="AG27" s="63">
        <f t="shared" si="14"/>
        <v>0</v>
      </c>
      <c r="AH27" s="71">
        <f t="shared" si="14"/>
        <v>0</v>
      </c>
      <c r="AI27" s="81">
        <f t="shared" si="14"/>
        <v>0</v>
      </c>
      <c r="AJ27" s="12">
        <f t="shared" si="14"/>
        <v>0</v>
      </c>
      <c r="AK27" s="24">
        <v>0</v>
      </c>
      <c r="AL27" s="25"/>
      <c r="AM27" s="26">
        <v>0</v>
      </c>
      <c r="AN27" s="27">
        <v>0</v>
      </c>
      <c r="AO27" s="33">
        <v>0</v>
      </c>
      <c r="AP27" s="43">
        <v>0</v>
      </c>
      <c r="AQ27" s="50">
        <v>0</v>
      </c>
      <c r="AR27" s="62">
        <v>0</v>
      </c>
      <c r="AS27" s="70">
        <v>0</v>
      </c>
      <c r="AT27" s="80">
        <v>0</v>
      </c>
      <c r="AU27" s="11">
        <f t="shared" si="8"/>
        <v>0</v>
      </c>
      <c r="AV27" s="24">
        <f t="shared" si="15"/>
        <v>0</v>
      </c>
      <c r="AW27" s="25"/>
      <c r="AX27" s="26">
        <v>0</v>
      </c>
      <c r="AY27" s="27">
        <v>0</v>
      </c>
      <c r="AZ27" s="33">
        <v>0</v>
      </c>
      <c r="BA27" s="43">
        <v>0</v>
      </c>
      <c r="BB27" s="50">
        <v>0</v>
      </c>
      <c r="BC27" s="62">
        <v>0</v>
      </c>
      <c r="BD27" s="70">
        <v>0</v>
      </c>
      <c r="BE27" s="80">
        <v>0</v>
      </c>
      <c r="BF27" s="11">
        <f t="shared" si="9"/>
        <v>0</v>
      </c>
      <c r="BG27" s="24">
        <f t="shared" si="16"/>
        <v>0</v>
      </c>
      <c r="BH27" s="25">
        <f t="shared" si="16"/>
        <v>0</v>
      </c>
      <c r="BI27" s="26">
        <f t="shared" si="16"/>
        <v>0</v>
      </c>
      <c r="BJ27" s="27">
        <f t="shared" si="16"/>
        <v>0</v>
      </c>
      <c r="BK27" s="37">
        <f t="shared" si="16"/>
        <v>0</v>
      </c>
      <c r="BL27" s="47">
        <f t="shared" si="16"/>
        <v>0</v>
      </c>
      <c r="BM27" s="54">
        <f t="shared" si="16"/>
        <v>0</v>
      </c>
      <c r="BN27" s="64">
        <f t="shared" si="16"/>
        <v>0</v>
      </c>
      <c r="BO27" s="72">
        <f t="shared" si="16"/>
        <v>0</v>
      </c>
      <c r="BP27" s="82">
        <f t="shared" si="16"/>
        <v>0</v>
      </c>
      <c r="BQ27" s="11">
        <f t="shared" si="16"/>
        <v>0</v>
      </c>
      <c r="BS27" s="16"/>
      <c r="BT27" s="16"/>
      <c r="LG27" s="18"/>
    </row>
    <row r="28" spans="2:319" x14ac:dyDescent="0.25">
      <c r="B28" s="8"/>
      <c r="C28" s="9" t="s">
        <v>29</v>
      </c>
      <c r="D28" s="24">
        <v>0</v>
      </c>
      <c r="E28" s="25">
        <v>0</v>
      </c>
      <c r="F28" s="26">
        <v>0</v>
      </c>
      <c r="G28" s="27">
        <v>0</v>
      </c>
      <c r="H28" s="33">
        <v>0</v>
      </c>
      <c r="I28" s="43">
        <v>0</v>
      </c>
      <c r="J28" s="50">
        <v>0</v>
      </c>
      <c r="K28" s="62">
        <v>0</v>
      </c>
      <c r="L28" s="70">
        <v>0</v>
      </c>
      <c r="M28" s="80">
        <v>0</v>
      </c>
      <c r="N28" s="11">
        <f t="shared" si="7"/>
        <v>0</v>
      </c>
      <c r="O28" s="24">
        <v>0</v>
      </c>
      <c r="P28" s="25"/>
      <c r="Q28" s="26"/>
      <c r="R28" s="27"/>
      <c r="S28" s="37"/>
      <c r="T28" s="43">
        <v>0</v>
      </c>
      <c r="U28" s="50">
        <v>0</v>
      </c>
      <c r="V28" s="62">
        <v>0</v>
      </c>
      <c r="W28" s="70">
        <v>0</v>
      </c>
      <c r="X28" s="80">
        <v>0</v>
      </c>
      <c r="Y28" s="11">
        <f t="shared" si="13"/>
        <v>0</v>
      </c>
      <c r="Z28" s="24">
        <f t="shared" si="14"/>
        <v>0</v>
      </c>
      <c r="AA28" s="25">
        <f t="shared" si="14"/>
        <v>0</v>
      </c>
      <c r="AB28" s="26">
        <f t="shared" si="14"/>
        <v>0</v>
      </c>
      <c r="AC28" s="27">
        <f t="shared" si="14"/>
        <v>0</v>
      </c>
      <c r="AD28" s="37">
        <f t="shared" si="14"/>
        <v>0</v>
      </c>
      <c r="AE28" s="47">
        <f t="shared" si="14"/>
        <v>0</v>
      </c>
      <c r="AF28" s="54">
        <f t="shared" si="14"/>
        <v>0</v>
      </c>
      <c r="AG28" s="63">
        <f t="shared" si="14"/>
        <v>0</v>
      </c>
      <c r="AH28" s="71">
        <f t="shared" si="14"/>
        <v>0</v>
      </c>
      <c r="AI28" s="81">
        <f t="shared" si="14"/>
        <v>0</v>
      </c>
      <c r="AJ28" s="12">
        <f t="shared" si="14"/>
        <v>0</v>
      </c>
      <c r="AK28" s="24">
        <v>0</v>
      </c>
      <c r="AL28" s="25"/>
      <c r="AM28" s="26">
        <v>0</v>
      </c>
      <c r="AN28" s="27">
        <v>0</v>
      </c>
      <c r="AO28" s="33">
        <v>0</v>
      </c>
      <c r="AP28" s="43">
        <v>0</v>
      </c>
      <c r="AQ28" s="50">
        <v>0</v>
      </c>
      <c r="AR28" s="62">
        <v>0</v>
      </c>
      <c r="AS28" s="70">
        <v>0</v>
      </c>
      <c r="AT28" s="80">
        <v>0</v>
      </c>
      <c r="AU28" s="11">
        <f t="shared" si="8"/>
        <v>0</v>
      </c>
      <c r="AV28" s="24">
        <f t="shared" si="15"/>
        <v>0</v>
      </c>
      <c r="AW28" s="25"/>
      <c r="AX28" s="26">
        <v>0</v>
      </c>
      <c r="AY28" s="27">
        <v>0</v>
      </c>
      <c r="AZ28" s="33">
        <v>0</v>
      </c>
      <c r="BA28" s="43">
        <v>0</v>
      </c>
      <c r="BB28" s="50">
        <v>0</v>
      </c>
      <c r="BC28" s="62">
        <v>0</v>
      </c>
      <c r="BD28" s="70">
        <v>0</v>
      </c>
      <c r="BE28" s="80">
        <v>0</v>
      </c>
      <c r="BF28" s="11">
        <f t="shared" si="9"/>
        <v>0</v>
      </c>
      <c r="BG28" s="24">
        <f t="shared" si="16"/>
        <v>0</v>
      </c>
      <c r="BH28" s="25">
        <f t="shared" si="16"/>
        <v>0</v>
      </c>
      <c r="BI28" s="26">
        <f t="shared" si="16"/>
        <v>0</v>
      </c>
      <c r="BJ28" s="27">
        <f t="shared" si="16"/>
        <v>0</v>
      </c>
      <c r="BK28" s="37">
        <f t="shared" si="16"/>
        <v>0</v>
      </c>
      <c r="BL28" s="47">
        <f t="shared" si="16"/>
        <v>0</v>
      </c>
      <c r="BM28" s="54">
        <f t="shared" si="16"/>
        <v>0</v>
      </c>
      <c r="BN28" s="64">
        <f t="shared" si="16"/>
        <v>0</v>
      </c>
      <c r="BO28" s="72">
        <f t="shared" si="16"/>
        <v>0</v>
      </c>
      <c r="BP28" s="82">
        <f t="shared" si="16"/>
        <v>0</v>
      </c>
      <c r="BQ28" s="11">
        <f t="shared" si="16"/>
        <v>0</v>
      </c>
      <c r="BS28" s="16"/>
      <c r="BT28" s="16"/>
      <c r="LG28" s="18"/>
    </row>
    <row r="29" spans="2:319" x14ac:dyDescent="0.25">
      <c r="B29" s="8"/>
      <c r="C29" s="9" t="s">
        <v>30</v>
      </c>
      <c r="D29" s="24">
        <v>2500</v>
      </c>
      <c r="E29" s="25">
        <v>2500</v>
      </c>
      <c r="F29" s="26">
        <v>2500</v>
      </c>
      <c r="G29" s="27">
        <v>2500</v>
      </c>
      <c r="H29" s="33">
        <v>2500</v>
      </c>
      <c r="I29" s="43">
        <v>2500</v>
      </c>
      <c r="J29" s="50">
        <v>2500</v>
      </c>
      <c r="K29" s="62">
        <v>2500</v>
      </c>
      <c r="L29" s="70">
        <v>2500</v>
      </c>
      <c r="M29" s="80">
        <v>2500</v>
      </c>
      <c r="N29" s="11">
        <f t="shared" si="7"/>
        <v>25000</v>
      </c>
      <c r="O29" s="24">
        <v>18908.8</v>
      </c>
      <c r="P29" s="25">
        <v>-2104.66</v>
      </c>
      <c r="Q29" s="26">
        <v>25000</v>
      </c>
      <c r="R29" s="27">
        <v>-21125.88</v>
      </c>
      <c r="S29" s="37">
        <v>12607.32</v>
      </c>
      <c r="T29" s="43">
        <v>15866.92</v>
      </c>
      <c r="U29" s="50">
        <v>-491.29</v>
      </c>
      <c r="V29" s="62">
        <v>-2500</v>
      </c>
      <c r="W29" s="70">
        <v>1725.2</v>
      </c>
      <c r="X29" s="80">
        <v>5206.9799999999996</v>
      </c>
      <c r="Y29" s="11">
        <f t="shared" si="13"/>
        <v>53093.39</v>
      </c>
      <c r="Z29" s="24">
        <f t="shared" si="14"/>
        <v>21408.799999999999</v>
      </c>
      <c r="AA29" s="25">
        <f t="shared" si="14"/>
        <v>395.34000000000015</v>
      </c>
      <c r="AB29" s="26">
        <f t="shared" si="14"/>
        <v>27500</v>
      </c>
      <c r="AC29" s="27">
        <f t="shared" si="14"/>
        <v>-18625.88</v>
      </c>
      <c r="AD29" s="37">
        <f t="shared" si="14"/>
        <v>15107.32</v>
      </c>
      <c r="AE29" s="47">
        <f t="shared" si="14"/>
        <v>18366.919999999998</v>
      </c>
      <c r="AF29" s="54">
        <f t="shared" si="14"/>
        <v>2008.71</v>
      </c>
      <c r="AG29" s="63">
        <f t="shared" si="14"/>
        <v>0</v>
      </c>
      <c r="AH29" s="71">
        <f t="shared" si="14"/>
        <v>4225.2</v>
      </c>
      <c r="AI29" s="81">
        <f t="shared" si="14"/>
        <v>7706.98</v>
      </c>
      <c r="AJ29" s="12">
        <f t="shared" si="14"/>
        <v>78093.39</v>
      </c>
      <c r="AK29" s="24">
        <v>21408.799999999999</v>
      </c>
      <c r="AL29" s="25">
        <v>395.34</v>
      </c>
      <c r="AM29" s="26">
        <v>8874.1200000000008</v>
      </c>
      <c r="AN29" s="27">
        <v>0</v>
      </c>
      <c r="AO29" s="33">
        <v>15107.32</v>
      </c>
      <c r="AP29" s="43">
        <v>18366.919999999998</v>
      </c>
      <c r="AQ29" s="50">
        <v>2008.71</v>
      </c>
      <c r="AR29" s="62">
        <v>0</v>
      </c>
      <c r="AS29" s="70">
        <v>4225.2</v>
      </c>
      <c r="AT29" s="80">
        <v>7706.98</v>
      </c>
      <c r="AU29" s="11">
        <f t="shared" si="8"/>
        <v>78093.39</v>
      </c>
      <c r="AV29" s="24">
        <f t="shared" si="15"/>
        <v>21408.799999999999</v>
      </c>
      <c r="AW29" s="25">
        <v>395.34</v>
      </c>
      <c r="AX29" s="26">
        <v>8874.1200000000008</v>
      </c>
      <c r="AY29" s="27">
        <v>0</v>
      </c>
      <c r="AZ29" s="33">
        <v>15107.32</v>
      </c>
      <c r="BA29" s="43">
        <v>18366.919999999998</v>
      </c>
      <c r="BB29" s="50">
        <v>2008.71</v>
      </c>
      <c r="BC29" s="62">
        <v>0</v>
      </c>
      <c r="BD29" s="70">
        <v>4225.2</v>
      </c>
      <c r="BE29" s="80">
        <v>7706.98</v>
      </c>
      <c r="BF29" s="11">
        <f t="shared" si="9"/>
        <v>78093.39</v>
      </c>
      <c r="BG29" s="24">
        <f t="shared" si="16"/>
        <v>0</v>
      </c>
      <c r="BH29" s="25">
        <f t="shared" si="16"/>
        <v>0</v>
      </c>
      <c r="BI29" s="26">
        <f t="shared" si="16"/>
        <v>18625.879999999997</v>
      </c>
      <c r="BJ29" s="27">
        <f t="shared" si="16"/>
        <v>-18625.88</v>
      </c>
      <c r="BK29" s="37">
        <f t="shared" si="16"/>
        <v>0</v>
      </c>
      <c r="BL29" s="47">
        <f t="shared" si="16"/>
        <v>0</v>
      </c>
      <c r="BM29" s="54">
        <f t="shared" si="16"/>
        <v>0</v>
      </c>
      <c r="BN29" s="64">
        <f t="shared" si="16"/>
        <v>0</v>
      </c>
      <c r="BO29" s="72">
        <f t="shared" si="16"/>
        <v>0</v>
      </c>
      <c r="BP29" s="82">
        <f t="shared" si="16"/>
        <v>0</v>
      </c>
      <c r="BQ29" s="11">
        <f t="shared" si="16"/>
        <v>0</v>
      </c>
      <c r="BS29" s="16"/>
      <c r="BT29" s="16"/>
      <c r="LG29" s="18"/>
    </row>
    <row r="30" spans="2:319" x14ac:dyDescent="0.25">
      <c r="B30" s="86" t="s">
        <v>31</v>
      </c>
      <c r="C30" s="87"/>
      <c r="D30" s="20">
        <f t="shared" ref="D30:N30" si="17">SUM(D31:D39)</f>
        <v>282497</v>
      </c>
      <c r="E30" s="21">
        <f t="shared" si="17"/>
        <v>253878</v>
      </c>
      <c r="F30" s="22">
        <f t="shared" si="17"/>
        <v>280067</v>
      </c>
      <c r="G30" s="23">
        <f t="shared" si="17"/>
        <v>253550</v>
      </c>
      <c r="H30" s="32">
        <f t="shared" si="17"/>
        <v>280317</v>
      </c>
      <c r="I30" s="42">
        <f>SUM(I31:I39)</f>
        <v>248050</v>
      </c>
      <c r="J30" s="49">
        <f>SUM(J31:J39)</f>
        <v>271816</v>
      </c>
      <c r="K30" s="60">
        <f>SUM(K31:K39)</f>
        <v>251791</v>
      </c>
      <c r="L30" s="68">
        <f>SUM(L31:L39)</f>
        <v>264566</v>
      </c>
      <c r="M30" s="78">
        <f>SUM(M31:M39)</f>
        <v>252299</v>
      </c>
      <c r="N30" s="10">
        <f t="shared" si="17"/>
        <v>2638831</v>
      </c>
      <c r="O30" s="20">
        <f t="shared" ref="O30:BQ30" si="18">SUM(O31:O39)</f>
        <v>-39462</v>
      </c>
      <c r="P30" s="21">
        <f t="shared" si="18"/>
        <v>38321.01</v>
      </c>
      <c r="Q30" s="22">
        <f t="shared" si="18"/>
        <v>273201.20999999996</v>
      </c>
      <c r="R30" s="23">
        <f t="shared" si="18"/>
        <v>-57306.57</v>
      </c>
      <c r="S30" s="36">
        <f t="shared" si="18"/>
        <v>56134.14</v>
      </c>
      <c r="T30" s="42">
        <f t="shared" si="18"/>
        <v>50605.58</v>
      </c>
      <c r="U30" s="49">
        <f t="shared" si="18"/>
        <v>268431.13</v>
      </c>
      <c r="V30" s="60">
        <f t="shared" si="18"/>
        <v>736893.35</v>
      </c>
      <c r="W30" s="68">
        <f t="shared" si="18"/>
        <v>6782.9700000000012</v>
      </c>
      <c r="X30" s="78">
        <f>SUM(X31:X39)</f>
        <v>14831.349999999991</v>
      </c>
      <c r="Y30" s="10">
        <f t="shared" si="18"/>
        <v>1348432.1700000002</v>
      </c>
      <c r="Z30" s="20">
        <f t="shared" si="18"/>
        <v>243035</v>
      </c>
      <c r="AA30" s="21">
        <f t="shared" si="18"/>
        <v>292199.01</v>
      </c>
      <c r="AB30" s="22">
        <f t="shared" si="18"/>
        <v>553268.21</v>
      </c>
      <c r="AC30" s="23">
        <f t="shared" si="18"/>
        <v>196243.42999999996</v>
      </c>
      <c r="AD30" s="36">
        <f t="shared" si="18"/>
        <v>336451.14</v>
      </c>
      <c r="AE30" s="46">
        <f t="shared" si="18"/>
        <v>298655.57999999996</v>
      </c>
      <c r="AF30" s="53">
        <f t="shared" si="18"/>
        <v>540247.13</v>
      </c>
      <c r="AG30" s="60">
        <f t="shared" si="18"/>
        <v>988684.34999999986</v>
      </c>
      <c r="AH30" s="68">
        <f t="shared" si="18"/>
        <v>271348.97000000003</v>
      </c>
      <c r="AI30" s="78">
        <f t="shared" si="18"/>
        <v>267130.34999999998</v>
      </c>
      <c r="AJ30" s="10">
        <f>SUM(AJ31:AJ39)</f>
        <v>3987263.17</v>
      </c>
      <c r="AK30" s="20">
        <f t="shared" ref="AK30:AT30" si="19">SUM(AK31:AK39)</f>
        <v>225658.31999999998</v>
      </c>
      <c r="AL30" s="21">
        <f t="shared" si="19"/>
        <v>253925.83000000002</v>
      </c>
      <c r="AM30" s="22">
        <f t="shared" si="19"/>
        <v>418043.74</v>
      </c>
      <c r="AN30" s="23">
        <f t="shared" si="19"/>
        <v>387117.75999999995</v>
      </c>
      <c r="AO30" s="36">
        <f t="shared" si="19"/>
        <v>368376.91</v>
      </c>
      <c r="AP30" s="42">
        <f t="shared" si="19"/>
        <v>262841.81</v>
      </c>
      <c r="AQ30" s="49">
        <f t="shared" si="19"/>
        <v>512672.00000000006</v>
      </c>
      <c r="AR30" s="60">
        <f t="shared" si="19"/>
        <v>977440.34999999986</v>
      </c>
      <c r="AS30" s="68">
        <f t="shared" si="19"/>
        <v>234242.24000000002</v>
      </c>
      <c r="AT30" s="78">
        <f t="shared" si="19"/>
        <v>220743.34999999998</v>
      </c>
      <c r="AU30" s="10">
        <f t="shared" si="18"/>
        <v>3861062.31</v>
      </c>
      <c r="AV30" s="20">
        <f t="shared" si="18"/>
        <v>225658.31999999998</v>
      </c>
      <c r="AW30" s="21">
        <f t="shared" si="18"/>
        <v>253925.83000000002</v>
      </c>
      <c r="AX30" s="22">
        <f t="shared" si="18"/>
        <v>418043.74</v>
      </c>
      <c r="AY30" s="23">
        <f t="shared" si="18"/>
        <v>387117.75999999995</v>
      </c>
      <c r="AZ30" s="36">
        <f t="shared" si="18"/>
        <v>368376.91</v>
      </c>
      <c r="BA30" s="42">
        <f t="shared" si="18"/>
        <v>262841.81</v>
      </c>
      <c r="BB30" s="49">
        <f t="shared" si="18"/>
        <v>512672.00000000006</v>
      </c>
      <c r="BC30" s="60">
        <f t="shared" si="18"/>
        <v>977440.34999999986</v>
      </c>
      <c r="BD30" s="68">
        <f t="shared" si="18"/>
        <v>234242.24000000002</v>
      </c>
      <c r="BE30" s="78">
        <f t="shared" si="18"/>
        <v>220743.34999999998</v>
      </c>
      <c r="BF30" s="10">
        <f t="shared" si="18"/>
        <v>3861062.31</v>
      </c>
      <c r="BG30" s="20">
        <f t="shared" si="18"/>
        <v>17376.68</v>
      </c>
      <c r="BH30" s="21">
        <f t="shared" si="18"/>
        <v>38273.18</v>
      </c>
      <c r="BI30" s="22">
        <f t="shared" si="18"/>
        <v>135224.47</v>
      </c>
      <c r="BJ30" s="23">
        <f t="shared" si="18"/>
        <v>-190874.33</v>
      </c>
      <c r="BK30" s="36">
        <f t="shared" si="18"/>
        <v>-31925.770000000004</v>
      </c>
      <c r="BL30" s="46">
        <f t="shared" si="18"/>
        <v>35813.770000000004</v>
      </c>
      <c r="BM30" s="53">
        <f t="shared" si="18"/>
        <v>27575.129999999997</v>
      </c>
      <c r="BN30" s="61">
        <f t="shared" si="18"/>
        <v>11244</v>
      </c>
      <c r="BO30" s="69">
        <f t="shared" si="18"/>
        <v>37106.730000000003</v>
      </c>
      <c r="BP30" s="79">
        <f t="shared" si="18"/>
        <v>46387</v>
      </c>
      <c r="BQ30" s="10">
        <f t="shared" si="18"/>
        <v>126200.86000000013</v>
      </c>
      <c r="BS30" s="16"/>
      <c r="BT30" s="16"/>
      <c r="LG30" s="18"/>
    </row>
    <row r="31" spans="2:319" x14ac:dyDescent="0.25">
      <c r="B31" s="8"/>
      <c r="C31" s="9" t="s">
        <v>32</v>
      </c>
      <c r="D31" s="24">
        <v>37312</v>
      </c>
      <c r="E31" s="25">
        <v>30845</v>
      </c>
      <c r="F31" s="26">
        <v>38112</v>
      </c>
      <c r="G31" s="27">
        <v>30845</v>
      </c>
      <c r="H31" s="33">
        <v>38112</v>
      </c>
      <c r="I31" s="43">
        <v>30845</v>
      </c>
      <c r="J31" s="50">
        <v>38112</v>
      </c>
      <c r="K31" s="62">
        <v>30845</v>
      </c>
      <c r="L31" s="70">
        <v>38112</v>
      </c>
      <c r="M31" s="80">
        <v>30845</v>
      </c>
      <c r="N31" s="11">
        <f t="shared" si="7"/>
        <v>343985</v>
      </c>
      <c r="O31" s="24">
        <v>-20493</v>
      </c>
      <c r="P31" s="25">
        <v>-8079.6</v>
      </c>
      <c r="Q31" s="26">
        <v>30000</v>
      </c>
      <c r="R31" s="27">
        <v>-53167</v>
      </c>
      <c r="S31" s="37">
        <v>-24817.9</v>
      </c>
      <c r="T31" s="43">
        <v>9739.2900000000009</v>
      </c>
      <c r="U31" s="50">
        <v>-14350.23</v>
      </c>
      <c r="V31" s="62">
        <v>-2384.9499999999998</v>
      </c>
      <c r="W31" s="70">
        <v>-21356.78</v>
      </c>
      <c r="X31" s="80">
        <v>-2592.5500000000002</v>
      </c>
      <c r="Y31" s="11">
        <f t="shared" ref="Y31:Y39" si="20">SUM(O31:X31)</f>
        <v>-107502.71999999999</v>
      </c>
      <c r="Z31" s="24">
        <f t="shared" ref="Z31:AJ39" si="21">D31+O31</f>
        <v>16819</v>
      </c>
      <c r="AA31" s="25">
        <f t="shared" si="21"/>
        <v>22765.4</v>
      </c>
      <c r="AB31" s="26">
        <f t="shared" si="21"/>
        <v>68112</v>
      </c>
      <c r="AC31" s="27">
        <f t="shared" si="21"/>
        <v>-22322</v>
      </c>
      <c r="AD31" s="37">
        <f t="shared" si="21"/>
        <v>13294.099999999999</v>
      </c>
      <c r="AE31" s="47">
        <f t="shared" si="21"/>
        <v>40584.29</v>
      </c>
      <c r="AF31" s="54">
        <f t="shared" si="21"/>
        <v>23761.77</v>
      </c>
      <c r="AG31" s="63">
        <f t="shared" si="21"/>
        <v>28460.05</v>
      </c>
      <c r="AH31" s="71">
        <f t="shared" si="21"/>
        <v>16755.22</v>
      </c>
      <c r="AI31" s="81">
        <f t="shared" si="21"/>
        <v>28252.45</v>
      </c>
      <c r="AJ31" s="12">
        <f t="shared" si="21"/>
        <v>236482.28000000003</v>
      </c>
      <c r="AK31" s="24">
        <v>16819</v>
      </c>
      <c r="AL31" s="25">
        <v>22765.4</v>
      </c>
      <c r="AM31" s="26">
        <v>15557</v>
      </c>
      <c r="AN31" s="27">
        <v>30233</v>
      </c>
      <c r="AO31" s="33">
        <v>13294.1</v>
      </c>
      <c r="AP31" s="43">
        <v>40584.29</v>
      </c>
      <c r="AQ31" s="50">
        <v>23761.77</v>
      </c>
      <c r="AR31" s="62">
        <v>28460.05</v>
      </c>
      <c r="AS31" s="70">
        <v>16755.22</v>
      </c>
      <c r="AT31" s="80">
        <v>28252.45</v>
      </c>
      <c r="AU31" s="11">
        <f t="shared" si="8"/>
        <v>236482.28</v>
      </c>
      <c r="AV31" s="24">
        <f t="shared" ref="AV31:AV39" si="22">+AK31</f>
        <v>16819</v>
      </c>
      <c r="AW31" s="25">
        <v>22765.4</v>
      </c>
      <c r="AX31" s="26">
        <v>15557</v>
      </c>
      <c r="AY31" s="27">
        <v>30233</v>
      </c>
      <c r="AZ31" s="33">
        <v>13294.1</v>
      </c>
      <c r="BA31" s="43">
        <v>40584.29</v>
      </c>
      <c r="BB31" s="50">
        <v>23761.77</v>
      </c>
      <c r="BC31" s="62">
        <v>28460.05</v>
      </c>
      <c r="BD31" s="70">
        <v>16755.22</v>
      </c>
      <c r="BE31" s="80">
        <v>28252.45</v>
      </c>
      <c r="BF31" s="11">
        <f t="shared" si="9"/>
        <v>236482.28</v>
      </c>
      <c r="BG31" s="24">
        <f t="shared" ref="BG31:BQ39" si="23">Z31-AK31</f>
        <v>0</v>
      </c>
      <c r="BH31" s="25">
        <f t="shared" si="23"/>
        <v>0</v>
      </c>
      <c r="BI31" s="26">
        <f t="shared" si="23"/>
        <v>52555</v>
      </c>
      <c r="BJ31" s="27">
        <f t="shared" si="23"/>
        <v>-52555</v>
      </c>
      <c r="BK31" s="37">
        <f t="shared" si="23"/>
        <v>0</v>
      </c>
      <c r="BL31" s="47">
        <f t="shared" si="23"/>
        <v>0</v>
      </c>
      <c r="BM31" s="54">
        <f t="shared" si="23"/>
        <v>0</v>
      </c>
      <c r="BN31" s="64">
        <f t="shared" si="23"/>
        <v>0</v>
      </c>
      <c r="BO31" s="72">
        <f t="shared" si="23"/>
        <v>0</v>
      </c>
      <c r="BP31" s="82">
        <f t="shared" si="23"/>
        <v>0</v>
      </c>
      <c r="BQ31" s="11">
        <f t="shared" si="23"/>
        <v>0</v>
      </c>
      <c r="LG31" s="18"/>
    </row>
    <row r="32" spans="2:319" x14ac:dyDescent="0.25">
      <c r="B32" s="8"/>
      <c r="C32" s="9" t="s">
        <v>33</v>
      </c>
      <c r="D32" s="24">
        <v>53166</v>
      </c>
      <c r="E32" s="25">
        <v>48510</v>
      </c>
      <c r="F32" s="26">
        <v>52166</v>
      </c>
      <c r="G32" s="27">
        <v>47166</v>
      </c>
      <c r="H32" s="33">
        <v>53166</v>
      </c>
      <c r="I32" s="43">
        <v>45166</v>
      </c>
      <c r="J32" s="50">
        <v>47166</v>
      </c>
      <c r="K32" s="62">
        <v>47166</v>
      </c>
      <c r="L32" s="70">
        <v>45166</v>
      </c>
      <c r="M32" s="80">
        <v>47166</v>
      </c>
      <c r="N32" s="11">
        <f t="shared" si="7"/>
        <v>486004</v>
      </c>
      <c r="O32" s="24">
        <v>25034.19</v>
      </c>
      <c r="P32" s="25">
        <v>34822.019999999997</v>
      </c>
      <c r="Q32" s="26">
        <v>38504.18</v>
      </c>
      <c r="R32" s="27">
        <v>85961.86</v>
      </c>
      <c r="S32" s="37">
        <v>20306.939999999999</v>
      </c>
      <c r="T32" s="43">
        <v>10236.790000000001</v>
      </c>
      <c r="U32" s="50">
        <v>45859.09</v>
      </c>
      <c r="V32" s="62">
        <v>287734.06</v>
      </c>
      <c r="W32" s="70">
        <v>34475.94</v>
      </c>
      <c r="X32" s="80">
        <v>52885.94</v>
      </c>
      <c r="Y32" s="11">
        <f t="shared" si="20"/>
        <v>635821.01</v>
      </c>
      <c r="Z32" s="24">
        <f t="shared" si="21"/>
        <v>78200.19</v>
      </c>
      <c r="AA32" s="25">
        <f t="shared" si="21"/>
        <v>83332.01999999999</v>
      </c>
      <c r="AB32" s="26">
        <f t="shared" si="21"/>
        <v>90670.18</v>
      </c>
      <c r="AC32" s="27">
        <f t="shared" si="21"/>
        <v>133127.85999999999</v>
      </c>
      <c r="AD32" s="37">
        <f t="shared" si="21"/>
        <v>73472.94</v>
      </c>
      <c r="AE32" s="47">
        <f t="shared" si="21"/>
        <v>55402.79</v>
      </c>
      <c r="AF32" s="54">
        <f t="shared" si="21"/>
        <v>93025.09</v>
      </c>
      <c r="AG32" s="63">
        <f t="shared" si="21"/>
        <v>334900.06</v>
      </c>
      <c r="AH32" s="71">
        <f t="shared" si="21"/>
        <v>79641.94</v>
      </c>
      <c r="AI32" s="81">
        <f t="shared" si="21"/>
        <v>100051.94</v>
      </c>
      <c r="AJ32" s="12">
        <f t="shared" si="21"/>
        <v>1121825.01</v>
      </c>
      <c r="AK32" s="24">
        <v>78200.19</v>
      </c>
      <c r="AL32" s="25">
        <v>83332.02</v>
      </c>
      <c r="AM32" s="26">
        <v>90670.18</v>
      </c>
      <c r="AN32" s="27">
        <v>133127.85999999999</v>
      </c>
      <c r="AO32" s="33">
        <v>73472.94</v>
      </c>
      <c r="AP32" s="43">
        <v>55402.79</v>
      </c>
      <c r="AQ32" s="50">
        <v>93025.09</v>
      </c>
      <c r="AR32" s="62">
        <v>334900.06</v>
      </c>
      <c r="AS32" s="70">
        <v>79641.94</v>
      </c>
      <c r="AT32" s="80">
        <v>93885.94</v>
      </c>
      <c r="AU32" s="11">
        <f t="shared" si="8"/>
        <v>1115659.0099999998</v>
      </c>
      <c r="AV32" s="24">
        <f t="shared" si="22"/>
        <v>78200.19</v>
      </c>
      <c r="AW32" s="25">
        <v>83332.02</v>
      </c>
      <c r="AX32" s="26">
        <v>90670.18</v>
      </c>
      <c r="AY32" s="27">
        <v>133127.85999999999</v>
      </c>
      <c r="AZ32" s="33">
        <v>73472.94</v>
      </c>
      <c r="BA32" s="43">
        <v>55402.79</v>
      </c>
      <c r="BB32" s="50">
        <v>93025.09</v>
      </c>
      <c r="BC32" s="62">
        <v>334900.06</v>
      </c>
      <c r="BD32" s="70">
        <v>79641.94</v>
      </c>
      <c r="BE32" s="80">
        <v>93885.94</v>
      </c>
      <c r="BF32" s="11">
        <f t="shared" si="9"/>
        <v>1115659.0099999998</v>
      </c>
      <c r="BG32" s="24">
        <f t="shared" si="23"/>
        <v>0</v>
      </c>
      <c r="BH32" s="25">
        <f t="shared" si="23"/>
        <v>0</v>
      </c>
      <c r="BI32" s="26">
        <f t="shared" si="23"/>
        <v>0</v>
      </c>
      <c r="BJ32" s="27">
        <f t="shared" si="23"/>
        <v>0</v>
      </c>
      <c r="BK32" s="37">
        <f t="shared" si="23"/>
        <v>0</v>
      </c>
      <c r="BL32" s="47">
        <f t="shared" si="23"/>
        <v>0</v>
      </c>
      <c r="BM32" s="54">
        <f t="shared" si="23"/>
        <v>0</v>
      </c>
      <c r="BN32" s="64">
        <f t="shared" si="23"/>
        <v>0</v>
      </c>
      <c r="BO32" s="72">
        <f t="shared" si="23"/>
        <v>0</v>
      </c>
      <c r="BP32" s="82">
        <f t="shared" si="23"/>
        <v>6166</v>
      </c>
      <c r="BQ32" s="11">
        <f t="shared" si="23"/>
        <v>6166.0000000002328</v>
      </c>
      <c r="BS32" s="16"/>
      <c r="BT32" s="16"/>
      <c r="LG32" s="18"/>
    </row>
    <row r="33" spans="2:319" x14ac:dyDescent="0.25">
      <c r="B33" s="8"/>
      <c r="C33" s="9" t="s">
        <v>34</v>
      </c>
      <c r="D33" s="24">
        <v>26200</v>
      </c>
      <c r="E33" s="25">
        <v>19700</v>
      </c>
      <c r="F33" s="26">
        <v>25700</v>
      </c>
      <c r="G33" s="27">
        <v>19200</v>
      </c>
      <c r="H33" s="33">
        <v>27200</v>
      </c>
      <c r="I33" s="43">
        <v>19200</v>
      </c>
      <c r="J33" s="50">
        <v>23700</v>
      </c>
      <c r="K33" s="62">
        <v>19700</v>
      </c>
      <c r="L33" s="70">
        <v>19200</v>
      </c>
      <c r="M33" s="80">
        <v>19700</v>
      </c>
      <c r="N33" s="11">
        <f t="shared" si="7"/>
        <v>219500</v>
      </c>
      <c r="O33" s="24">
        <v>12324.79</v>
      </c>
      <c r="P33" s="25">
        <v>50035.25</v>
      </c>
      <c r="Q33" s="26">
        <v>42705.51</v>
      </c>
      <c r="R33" s="27">
        <v>-2872.73</v>
      </c>
      <c r="S33" s="37">
        <v>31748.47</v>
      </c>
      <c r="T33" s="43">
        <f>6562.76+16153.92+4684.36</f>
        <v>27401.040000000001</v>
      </c>
      <c r="U33" s="50">
        <v>64473.33</v>
      </c>
      <c r="V33" s="62">
        <v>13613.97</v>
      </c>
      <c r="W33" s="70">
        <v>26682.560000000001</v>
      </c>
      <c r="X33" s="80">
        <v>-17095.82</v>
      </c>
      <c r="Y33" s="11">
        <f t="shared" si="20"/>
        <v>249016.37000000005</v>
      </c>
      <c r="Z33" s="24">
        <f t="shared" si="21"/>
        <v>38524.79</v>
      </c>
      <c r="AA33" s="25">
        <f t="shared" si="21"/>
        <v>69735.25</v>
      </c>
      <c r="AB33" s="26">
        <f t="shared" si="21"/>
        <v>68405.510000000009</v>
      </c>
      <c r="AC33" s="27">
        <f t="shared" si="21"/>
        <v>16327.27</v>
      </c>
      <c r="AD33" s="37">
        <f t="shared" si="21"/>
        <v>58948.47</v>
      </c>
      <c r="AE33" s="47">
        <f t="shared" si="21"/>
        <v>46601.04</v>
      </c>
      <c r="AF33" s="54">
        <f t="shared" si="21"/>
        <v>88173.33</v>
      </c>
      <c r="AG33" s="63">
        <f t="shared" si="21"/>
        <v>33313.97</v>
      </c>
      <c r="AH33" s="71">
        <f t="shared" si="21"/>
        <v>45882.559999999998</v>
      </c>
      <c r="AI33" s="81">
        <f t="shared" si="21"/>
        <v>2604.1800000000003</v>
      </c>
      <c r="AJ33" s="12">
        <f t="shared" si="21"/>
        <v>468516.37000000005</v>
      </c>
      <c r="AK33" s="24">
        <v>38524.79</v>
      </c>
      <c r="AL33" s="25">
        <v>69735.25</v>
      </c>
      <c r="AM33" s="26">
        <v>68405.509999999995</v>
      </c>
      <c r="AN33" s="27">
        <v>16327.27</v>
      </c>
      <c r="AO33" s="33">
        <v>90874.240000000005</v>
      </c>
      <c r="AP33" s="43">
        <v>14675.27</v>
      </c>
      <c r="AQ33" s="50">
        <v>88173.33</v>
      </c>
      <c r="AR33" s="62">
        <v>33313.97</v>
      </c>
      <c r="AS33" s="70">
        <v>45882.559999999998</v>
      </c>
      <c r="AT33" s="80">
        <v>1604.18</v>
      </c>
      <c r="AU33" s="11">
        <f t="shared" si="8"/>
        <v>467516.37</v>
      </c>
      <c r="AV33" s="24">
        <f t="shared" si="22"/>
        <v>38524.79</v>
      </c>
      <c r="AW33" s="25">
        <v>69735.25</v>
      </c>
      <c r="AX33" s="26">
        <v>68405.509999999995</v>
      </c>
      <c r="AY33" s="27">
        <v>16327.27</v>
      </c>
      <c r="AZ33" s="33">
        <v>90874.240000000005</v>
      </c>
      <c r="BA33" s="43">
        <v>14675.27</v>
      </c>
      <c r="BB33" s="50">
        <v>88173.33</v>
      </c>
      <c r="BC33" s="62">
        <v>33313.97</v>
      </c>
      <c r="BD33" s="70">
        <v>45882.559999999998</v>
      </c>
      <c r="BE33" s="80">
        <v>1604.18</v>
      </c>
      <c r="BF33" s="11">
        <f t="shared" si="9"/>
        <v>467516.37</v>
      </c>
      <c r="BG33" s="24">
        <f t="shared" si="23"/>
        <v>0</v>
      </c>
      <c r="BH33" s="25">
        <f t="shared" si="23"/>
        <v>0</v>
      </c>
      <c r="BI33" s="26">
        <f t="shared" si="23"/>
        <v>0</v>
      </c>
      <c r="BJ33" s="27">
        <f t="shared" si="23"/>
        <v>0</v>
      </c>
      <c r="BK33" s="37">
        <f t="shared" si="23"/>
        <v>-31925.770000000004</v>
      </c>
      <c r="BL33" s="47">
        <f t="shared" si="23"/>
        <v>31925.77</v>
      </c>
      <c r="BM33" s="54">
        <f t="shared" si="23"/>
        <v>0</v>
      </c>
      <c r="BN33" s="64">
        <f t="shared" si="23"/>
        <v>0</v>
      </c>
      <c r="BO33" s="72">
        <f t="shared" si="23"/>
        <v>0</v>
      </c>
      <c r="BP33" s="82">
        <f t="shared" si="23"/>
        <v>1000.0000000000002</v>
      </c>
      <c r="BQ33" s="11">
        <f t="shared" si="23"/>
        <v>1000.0000000000582</v>
      </c>
      <c r="BS33" s="16"/>
      <c r="BT33" s="16"/>
      <c r="LG33" s="18"/>
    </row>
    <row r="34" spans="2:319" x14ac:dyDescent="0.25">
      <c r="B34" s="8"/>
      <c r="C34" s="9" t="s">
        <v>35</v>
      </c>
      <c r="D34" s="24">
        <v>51550</v>
      </c>
      <c r="E34" s="25">
        <v>51534</v>
      </c>
      <c r="F34" s="26">
        <v>51050</v>
      </c>
      <c r="G34" s="27">
        <v>51050</v>
      </c>
      <c r="H34" s="33">
        <v>51050</v>
      </c>
      <c r="I34" s="43">
        <v>51050</v>
      </c>
      <c r="J34" s="50">
        <v>51050</v>
      </c>
      <c r="K34" s="62">
        <v>51050</v>
      </c>
      <c r="L34" s="70">
        <v>51050</v>
      </c>
      <c r="M34" s="80">
        <v>51050</v>
      </c>
      <c r="N34" s="11">
        <f t="shared" si="7"/>
        <v>511484</v>
      </c>
      <c r="O34" s="24">
        <v>-1054.47</v>
      </c>
      <c r="P34" s="25">
        <v>-19590.5</v>
      </c>
      <c r="Q34" s="26">
        <v>15000</v>
      </c>
      <c r="R34" s="27">
        <v>-25939.03</v>
      </c>
      <c r="S34" s="37">
        <v>7263.08</v>
      </c>
      <c r="T34" s="43">
        <f>-9739.29-2846.71-6562.76</f>
        <v>-19148.760000000002</v>
      </c>
      <c r="U34" s="50">
        <v>-3049.7</v>
      </c>
      <c r="V34" s="62">
        <v>46518.7</v>
      </c>
      <c r="W34" s="70">
        <v>-33472.080000000002</v>
      </c>
      <c r="X34" s="80">
        <v>18828.05</v>
      </c>
      <c r="Y34" s="11">
        <f t="shared" si="20"/>
        <v>-14644.710000000003</v>
      </c>
      <c r="Z34" s="24">
        <f t="shared" si="21"/>
        <v>50495.53</v>
      </c>
      <c r="AA34" s="25">
        <f t="shared" si="21"/>
        <v>31943.5</v>
      </c>
      <c r="AB34" s="26">
        <f t="shared" si="21"/>
        <v>66050</v>
      </c>
      <c r="AC34" s="27">
        <f t="shared" si="21"/>
        <v>25110.97</v>
      </c>
      <c r="AD34" s="37">
        <f t="shared" si="21"/>
        <v>58313.08</v>
      </c>
      <c r="AE34" s="47">
        <f t="shared" si="21"/>
        <v>31901.239999999998</v>
      </c>
      <c r="AF34" s="54">
        <f t="shared" si="21"/>
        <v>48000.3</v>
      </c>
      <c r="AG34" s="63">
        <f t="shared" si="21"/>
        <v>97568.7</v>
      </c>
      <c r="AH34" s="71">
        <f t="shared" si="21"/>
        <v>17577.919999999998</v>
      </c>
      <c r="AI34" s="81">
        <f t="shared" si="21"/>
        <v>69878.05</v>
      </c>
      <c r="AJ34" s="12">
        <f t="shared" si="21"/>
        <v>496839.29</v>
      </c>
      <c r="AK34" s="24">
        <v>50495.53</v>
      </c>
      <c r="AL34" s="25">
        <v>31943.5</v>
      </c>
      <c r="AM34" s="26">
        <v>33278.81</v>
      </c>
      <c r="AN34" s="27">
        <v>57882.16</v>
      </c>
      <c r="AO34" s="33">
        <v>58313.08</v>
      </c>
      <c r="AP34" s="43">
        <v>31901.24</v>
      </c>
      <c r="AQ34" s="50">
        <v>48000.3</v>
      </c>
      <c r="AR34" s="62">
        <v>97568.7</v>
      </c>
      <c r="AS34" s="70">
        <v>17577.919999999998</v>
      </c>
      <c r="AT34" s="80">
        <v>68878.05</v>
      </c>
      <c r="AU34" s="11">
        <f t="shared" si="8"/>
        <v>495839.29</v>
      </c>
      <c r="AV34" s="24">
        <f t="shared" si="22"/>
        <v>50495.53</v>
      </c>
      <c r="AW34" s="25">
        <v>31943.5</v>
      </c>
      <c r="AX34" s="26">
        <v>33278.81</v>
      </c>
      <c r="AY34" s="27">
        <v>57882.16</v>
      </c>
      <c r="AZ34" s="33">
        <v>58313.08</v>
      </c>
      <c r="BA34" s="43">
        <v>31901.24</v>
      </c>
      <c r="BB34" s="50">
        <v>48000.3</v>
      </c>
      <c r="BC34" s="62">
        <v>97568.7</v>
      </c>
      <c r="BD34" s="70">
        <v>17577.919999999998</v>
      </c>
      <c r="BE34" s="80">
        <v>68878.05</v>
      </c>
      <c r="BF34" s="11">
        <f t="shared" si="9"/>
        <v>495839.29</v>
      </c>
      <c r="BG34" s="24">
        <f t="shared" si="23"/>
        <v>0</v>
      </c>
      <c r="BH34" s="25">
        <f t="shared" si="23"/>
        <v>0</v>
      </c>
      <c r="BI34" s="26">
        <f t="shared" si="23"/>
        <v>32771.19</v>
      </c>
      <c r="BJ34" s="27">
        <f t="shared" si="23"/>
        <v>-32771.19</v>
      </c>
      <c r="BK34" s="37">
        <f t="shared" si="23"/>
        <v>0</v>
      </c>
      <c r="BL34" s="47">
        <f t="shared" si="23"/>
        <v>0</v>
      </c>
      <c r="BM34" s="54">
        <f t="shared" si="23"/>
        <v>0</v>
      </c>
      <c r="BN34" s="64">
        <f t="shared" si="23"/>
        <v>0</v>
      </c>
      <c r="BO34" s="72">
        <f t="shared" si="23"/>
        <v>0</v>
      </c>
      <c r="BP34" s="82">
        <f t="shared" si="23"/>
        <v>1000</v>
      </c>
      <c r="BQ34" s="11">
        <f t="shared" si="23"/>
        <v>1000</v>
      </c>
      <c r="BS34" s="16"/>
      <c r="BT34" s="16"/>
      <c r="LG34" s="18"/>
    </row>
    <row r="35" spans="2:319" x14ac:dyDescent="0.25">
      <c r="B35" s="8"/>
      <c r="C35" s="9" t="s">
        <v>36</v>
      </c>
      <c r="D35" s="24">
        <v>31200</v>
      </c>
      <c r="E35" s="25">
        <v>22700</v>
      </c>
      <c r="F35" s="26">
        <v>31450</v>
      </c>
      <c r="G35" s="27">
        <v>22700</v>
      </c>
      <c r="H35" s="33">
        <v>31450</v>
      </c>
      <c r="I35" s="43">
        <v>22700</v>
      </c>
      <c r="J35" s="50">
        <v>31200</v>
      </c>
      <c r="K35" s="62">
        <v>22700</v>
      </c>
      <c r="L35" s="70">
        <v>30700</v>
      </c>
      <c r="M35" s="80">
        <v>22700</v>
      </c>
      <c r="N35" s="11">
        <f t="shared" si="7"/>
        <v>269500</v>
      </c>
      <c r="O35" s="24">
        <v>-22770.48</v>
      </c>
      <c r="P35" s="25">
        <v>-10703.34</v>
      </c>
      <c r="Q35" s="26">
        <v>15429.83</v>
      </c>
      <c r="R35" s="27">
        <v>-51746.45</v>
      </c>
      <c r="S35" s="37">
        <v>-19971.82</v>
      </c>
      <c r="T35" s="43">
        <f>-10236.79-7926.88</f>
        <v>-18163.670000000002</v>
      </c>
      <c r="U35" s="50">
        <v>-22638.080000000002</v>
      </c>
      <c r="V35" s="62">
        <v>6701.53</v>
      </c>
      <c r="W35" s="70">
        <v>-20959.61</v>
      </c>
      <c r="X35" s="80">
        <v>-14438.94</v>
      </c>
      <c r="Y35" s="11">
        <f t="shared" si="20"/>
        <v>-159261.03000000003</v>
      </c>
      <c r="Z35" s="24">
        <f t="shared" si="21"/>
        <v>8429.52</v>
      </c>
      <c r="AA35" s="25">
        <f t="shared" si="21"/>
        <v>11996.66</v>
      </c>
      <c r="AB35" s="26">
        <f t="shared" si="21"/>
        <v>46879.83</v>
      </c>
      <c r="AC35" s="27">
        <f t="shared" si="21"/>
        <v>-29046.449999999997</v>
      </c>
      <c r="AD35" s="37">
        <f t="shared" si="21"/>
        <v>11478.18</v>
      </c>
      <c r="AE35" s="47">
        <f t="shared" si="21"/>
        <v>4536.3299999999981</v>
      </c>
      <c r="AF35" s="54">
        <f t="shared" si="21"/>
        <v>8561.9199999999983</v>
      </c>
      <c r="AG35" s="63">
        <f t="shared" si="21"/>
        <v>29401.53</v>
      </c>
      <c r="AH35" s="71">
        <f t="shared" si="21"/>
        <v>9740.39</v>
      </c>
      <c r="AI35" s="81">
        <f t="shared" si="21"/>
        <v>8261.06</v>
      </c>
      <c r="AJ35" s="12">
        <f t="shared" si="21"/>
        <v>110238.96999999997</v>
      </c>
      <c r="AK35" s="24">
        <v>8429.52</v>
      </c>
      <c r="AL35" s="25">
        <v>11996.66</v>
      </c>
      <c r="AM35" s="26">
        <v>4014</v>
      </c>
      <c r="AN35" s="27">
        <v>13819.38</v>
      </c>
      <c r="AO35" s="33">
        <v>11478.18</v>
      </c>
      <c r="AP35" s="43">
        <v>4536.33</v>
      </c>
      <c r="AQ35" s="50">
        <v>8561.92</v>
      </c>
      <c r="AR35" s="62">
        <v>29401.53</v>
      </c>
      <c r="AS35" s="70">
        <v>9740.39</v>
      </c>
      <c r="AT35" s="80">
        <v>8261.06</v>
      </c>
      <c r="AU35" s="11">
        <f t="shared" si="8"/>
        <v>110238.96999999999</v>
      </c>
      <c r="AV35" s="24">
        <f t="shared" si="22"/>
        <v>8429.52</v>
      </c>
      <c r="AW35" s="25">
        <v>11996.66</v>
      </c>
      <c r="AX35" s="26">
        <v>4014</v>
      </c>
      <c r="AY35" s="27">
        <v>13819.38</v>
      </c>
      <c r="AZ35" s="33">
        <v>11478.18</v>
      </c>
      <c r="BA35" s="43">
        <v>4536.33</v>
      </c>
      <c r="BB35" s="50">
        <v>8561.92</v>
      </c>
      <c r="BC35" s="62">
        <v>29401.53</v>
      </c>
      <c r="BD35" s="70">
        <v>9740.39</v>
      </c>
      <c r="BE35" s="80">
        <v>8261.06</v>
      </c>
      <c r="BF35" s="11">
        <f t="shared" si="9"/>
        <v>110238.96999999999</v>
      </c>
      <c r="BG35" s="24">
        <f t="shared" si="23"/>
        <v>0</v>
      </c>
      <c r="BH35" s="25">
        <f t="shared" si="23"/>
        <v>0</v>
      </c>
      <c r="BI35" s="26">
        <f t="shared" si="23"/>
        <v>42865.83</v>
      </c>
      <c r="BJ35" s="27">
        <f t="shared" si="23"/>
        <v>-42865.829999999994</v>
      </c>
      <c r="BK35" s="37">
        <f t="shared" si="23"/>
        <v>0</v>
      </c>
      <c r="BL35" s="47">
        <f t="shared" si="23"/>
        <v>0</v>
      </c>
      <c r="BM35" s="54">
        <f t="shared" si="23"/>
        <v>0</v>
      </c>
      <c r="BN35" s="64">
        <f t="shared" si="23"/>
        <v>0</v>
      </c>
      <c r="BO35" s="72">
        <f t="shared" si="23"/>
        <v>0</v>
      </c>
      <c r="BP35" s="82">
        <f t="shared" si="23"/>
        <v>0</v>
      </c>
      <c r="BQ35" s="11">
        <f t="shared" si="23"/>
        <v>0</v>
      </c>
      <c r="BS35" s="16"/>
      <c r="BT35" s="16"/>
      <c r="LG35" s="18"/>
    </row>
    <row r="36" spans="2:319" x14ac:dyDescent="0.25">
      <c r="B36" s="8"/>
      <c r="C36" s="9" t="s">
        <v>37</v>
      </c>
      <c r="D36" s="24">
        <v>0</v>
      </c>
      <c r="E36" s="25">
        <v>0</v>
      </c>
      <c r="F36" s="26">
        <v>0</v>
      </c>
      <c r="G36" s="27">
        <v>0</v>
      </c>
      <c r="H36" s="33">
        <v>0</v>
      </c>
      <c r="I36" s="43">
        <v>0</v>
      </c>
      <c r="J36" s="50">
        <v>0</v>
      </c>
      <c r="K36" s="62">
        <v>0</v>
      </c>
      <c r="L36" s="70">
        <v>0</v>
      </c>
      <c r="M36" s="80">
        <v>0</v>
      </c>
      <c r="N36" s="11">
        <f t="shared" si="7"/>
        <v>0</v>
      </c>
      <c r="O36" s="24">
        <v>0</v>
      </c>
      <c r="P36" s="25"/>
      <c r="Q36" s="26"/>
      <c r="R36" s="27"/>
      <c r="S36" s="37"/>
      <c r="T36" s="43">
        <v>0</v>
      </c>
      <c r="U36" s="50">
        <v>0</v>
      </c>
      <c r="V36" s="62">
        <v>0</v>
      </c>
      <c r="W36" s="70">
        <v>0</v>
      </c>
      <c r="X36" s="80">
        <v>0</v>
      </c>
      <c r="Y36" s="11">
        <f t="shared" si="20"/>
        <v>0</v>
      </c>
      <c r="Z36" s="24">
        <f t="shared" si="21"/>
        <v>0</v>
      </c>
      <c r="AA36" s="25">
        <f t="shared" si="21"/>
        <v>0</v>
      </c>
      <c r="AB36" s="26">
        <f t="shared" si="21"/>
        <v>0</v>
      </c>
      <c r="AC36" s="27">
        <f t="shared" si="21"/>
        <v>0</v>
      </c>
      <c r="AD36" s="37">
        <f t="shared" si="21"/>
        <v>0</v>
      </c>
      <c r="AE36" s="47">
        <f t="shared" si="21"/>
        <v>0</v>
      </c>
      <c r="AF36" s="54">
        <f t="shared" si="21"/>
        <v>0</v>
      </c>
      <c r="AG36" s="63">
        <f t="shared" si="21"/>
        <v>0</v>
      </c>
      <c r="AH36" s="71">
        <f t="shared" si="21"/>
        <v>0</v>
      </c>
      <c r="AI36" s="81">
        <f t="shared" si="21"/>
        <v>0</v>
      </c>
      <c r="AJ36" s="12">
        <f t="shared" si="21"/>
        <v>0</v>
      </c>
      <c r="AK36" s="24">
        <v>0</v>
      </c>
      <c r="AL36" s="25">
        <v>0</v>
      </c>
      <c r="AM36" s="26">
        <v>0</v>
      </c>
      <c r="AN36" s="27">
        <v>0</v>
      </c>
      <c r="AO36" s="33">
        <v>0</v>
      </c>
      <c r="AP36" s="43">
        <v>0</v>
      </c>
      <c r="AQ36" s="50">
        <v>0</v>
      </c>
      <c r="AR36" s="62">
        <v>0</v>
      </c>
      <c r="AS36" s="70">
        <v>0</v>
      </c>
      <c r="AT36" s="80">
        <v>0</v>
      </c>
      <c r="AU36" s="11">
        <f t="shared" si="8"/>
        <v>0</v>
      </c>
      <c r="AV36" s="24">
        <f t="shared" si="22"/>
        <v>0</v>
      </c>
      <c r="AW36" s="25">
        <v>0</v>
      </c>
      <c r="AX36" s="26">
        <v>0</v>
      </c>
      <c r="AY36" s="27">
        <v>0</v>
      </c>
      <c r="AZ36" s="33">
        <v>0</v>
      </c>
      <c r="BA36" s="43">
        <v>0</v>
      </c>
      <c r="BB36" s="50">
        <v>0</v>
      </c>
      <c r="BC36" s="62">
        <v>0</v>
      </c>
      <c r="BD36" s="70">
        <v>0</v>
      </c>
      <c r="BE36" s="80">
        <v>0</v>
      </c>
      <c r="BF36" s="11">
        <f t="shared" si="9"/>
        <v>0</v>
      </c>
      <c r="BG36" s="24">
        <f t="shared" si="23"/>
        <v>0</v>
      </c>
      <c r="BH36" s="25">
        <f t="shared" si="23"/>
        <v>0</v>
      </c>
      <c r="BI36" s="26">
        <f t="shared" si="23"/>
        <v>0</v>
      </c>
      <c r="BJ36" s="27">
        <f t="shared" si="23"/>
        <v>0</v>
      </c>
      <c r="BK36" s="37">
        <f t="shared" si="23"/>
        <v>0</v>
      </c>
      <c r="BL36" s="47">
        <f t="shared" si="23"/>
        <v>0</v>
      </c>
      <c r="BM36" s="54">
        <f t="shared" si="23"/>
        <v>0</v>
      </c>
      <c r="BN36" s="64">
        <f t="shared" si="23"/>
        <v>0</v>
      </c>
      <c r="BO36" s="72">
        <f t="shared" si="23"/>
        <v>0</v>
      </c>
      <c r="BP36" s="82">
        <f t="shared" si="23"/>
        <v>0</v>
      </c>
      <c r="BQ36" s="11">
        <f t="shared" si="23"/>
        <v>0</v>
      </c>
      <c r="BS36" s="16"/>
      <c r="BT36" s="16"/>
      <c r="LF36" s="16"/>
      <c r="LG36" s="18"/>
    </row>
    <row r="37" spans="2:319" x14ac:dyDescent="0.25">
      <c r="B37" s="8"/>
      <c r="C37" s="9" t="s">
        <v>38</v>
      </c>
      <c r="D37" s="24">
        <v>8398</v>
      </c>
      <c r="E37" s="25">
        <v>6527</v>
      </c>
      <c r="F37" s="26">
        <v>8527</v>
      </c>
      <c r="G37" s="27">
        <v>8527</v>
      </c>
      <c r="H37" s="33">
        <v>6277</v>
      </c>
      <c r="I37" s="43">
        <v>6027</v>
      </c>
      <c r="J37" s="50">
        <v>7527</v>
      </c>
      <c r="K37" s="62">
        <v>6269</v>
      </c>
      <c r="L37" s="70">
        <v>7277</v>
      </c>
      <c r="M37" s="80">
        <v>6777</v>
      </c>
      <c r="N37" s="11">
        <f t="shared" si="7"/>
        <v>72133</v>
      </c>
      <c r="O37" s="24">
        <v>-3182</v>
      </c>
      <c r="P37" s="25">
        <v>-4303</v>
      </c>
      <c r="Q37" s="26">
        <v>22336.22</v>
      </c>
      <c r="R37" s="27">
        <v>93306.98</v>
      </c>
      <c r="S37" s="37">
        <v>23684.04</v>
      </c>
      <c r="T37" s="43">
        <v>56694.81</v>
      </c>
      <c r="U37" s="50">
        <v>-2591.4499999999998</v>
      </c>
      <c r="V37" s="62">
        <v>-2718.03</v>
      </c>
      <c r="W37" s="70">
        <v>43714.94</v>
      </c>
      <c r="X37" s="80">
        <v>14965.53</v>
      </c>
      <c r="Y37" s="11">
        <f t="shared" si="20"/>
        <v>241908.03999999998</v>
      </c>
      <c r="Z37" s="24">
        <f t="shared" si="21"/>
        <v>5216</v>
      </c>
      <c r="AA37" s="25">
        <f t="shared" si="21"/>
        <v>2224</v>
      </c>
      <c r="AB37" s="26">
        <f t="shared" si="21"/>
        <v>30863.22</v>
      </c>
      <c r="AC37" s="27">
        <f t="shared" si="21"/>
        <v>101833.98</v>
      </c>
      <c r="AD37" s="37">
        <f t="shared" si="21"/>
        <v>29961.040000000001</v>
      </c>
      <c r="AE37" s="47">
        <f t="shared" si="21"/>
        <v>62721.81</v>
      </c>
      <c r="AF37" s="54">
        <f t="shared" si="21"/>
        <v>4935.55</v>
      </c>
      <c r="AG37" s="63">
        <f t="shared" si="21"/>
        <v>3550.97</v>
      </c>
      <c r="AH37" s="71">
        <f t="shared" si="21"/>
        <v>50991.94</v>
      </c>
      <c r="AI37" s="81">
        <f t="shared" si="21"/>
        <v>21742.53</v>
      </c>
      <c r="AJ37" s="12">
        <f t="shared" si="21"/>
        <v>314041.03999999998</v>
      </c>
      <c r="AK37" s="24">
        <v>5216</v>
      </c>
      <c r="AL37" s="25">
        <v>2224</v>
      </c>
      <c r="AM37" s="26">
        <v>30863.22</v>
      </c>
      <c r="AN37" s="27">
        <v>101833.98</v>
      </c>
      <c r="AO37" s="33">
        <v>29961.040000000001</v>
      </c>
      <c r="AP37" s="43">
        <v>62721.81</v>
      </c>
      <c r="AQ37" s="50">
        <v>4399.22</v>
      </c>
      <c r="AR37" s="62">
        <v>3550.97</v>
      </c>
      <c r="AS37" s="70">
        <v>44631.21</v>
      </c>
      <c r="AT37" s="80">
        <v>14965.53</v>
      </c>
      <c r="AU37" s="11">
        <f t="shared" si="8"/>
        <v>300366.98000000004</v>
      </c>
      <c r="AV37" s="24">
        <f t="shared" si="22"/>
        <v>5216</v>
      </c>
      <c r="AW37" s="25">
        <v>2224</v>
      </c>
      <c r="AX37" s="26">
        <v>30863.22</v>
      </c>
      <c r="AY37" s="27">
        <v>101833.98</v>
      </c>
      <c r="AZ37" s="33">
        <v>29961.040000000001</v>
      </c>
      <c r="BA37" s="43">
        <v>62721.81</v>
      </c>
      <c r="BB37" s="50">
        <v>4399.22</v>
      </c>
      <c r="BC37" s="62">
        <v>3550.97</v>
      </c>
      <c r="BD37" s="70">
        <v>44631.21</v>
      </c>
      <c r="BE37" s="80">
        <v>14965.53</v>
      </c>
      <c r="BF37" s="11">
        <f t="shared" si="9"/>
        <v>300366.98000000004</v>
      </c>
      <c r="BG37" s="24">
        <f t="shared" si="23"/>
        <v>0</v>
      </c>
      <c r="BH37" s="25">
        <f t="shared" si="23"/>
        <v>0</v>
      </c>
      <c r="BI37" s="26">
        <f t="shared" si="23"/>
        <v>0</v>
      </c>
      <c r="BJ37" s="27">
        <f t="shared" si="23"/>
        <v>0</v>
      </c>
      <c r="BK37" s="37">
        <f t="shared" si="23"/>
        <v>0</v>
      </c>
      <c r="BL37" s="47">
        <f t="shared" si="23"/>
        <v>0</v>
      </c>
      <c r="BM37" s="54">
        <f t="shared" si="23"/>
        <v>536.32999999999993</v>
      </c>
      <c r="BN37" s="64">
        <f t="shared" si="23"/>
        <v>0</v>
      </c>
      <c r="BO37" s="72">
        <f t="shared" si="23"/>
        <v>6360.7300000000032</v>
      </c>
      <c r="BP37" s="82">
        <f t="shared" si="23"/>
        <v>6776.9999999999982</v>
      </c>
      <c r="BQ37" s="56">
        <f t="shared" si="23"/>
        <v>13674.059999999939</v>
      </c>
      <c r="BS37" s="16"/>
      <c r="BT37" s="16"/>
      <c r="LG37" s="18"/>
    </row>
    <row r="38" spans="2:319" x14ac:dyDescent="0.25">
      <c r="B38" s="8"/>
      <c r="C38" s="9" t="s">
        <v>39</v>
      </c>
      <c r="D38" s="24">
        <v>46436</v>
      </c>
      <c r="E38" s="25">
        <v>46436</v>
      </c>
      <c r="F38" s="26">
        <v>45436</v>
      </c>
      <c r="G38" s="27">
        <v>46436</v>
      </c>
      <c r="H38" s="33">
        <v>45436</v>
      </c>
      <c r="I38" s="43">
        <v>45436</v>
      </c>
      <c r="J38" s="50">
        <v>45436</v>
      </c>
      <c r="K38" s="62">
        <v>46436</v>
      </c>
      <c r="L38" s="70">
        <v>45436</v>
      </c>
      <c r="M38" s="80">
        <v>46436</v>
      </c>
      <c r="N38" s="11">
        <f t="shared" si="7"/>
        <v>459360</v>
      </c>
      <c r="O38" s="24">
        <v>-29321.03</v>
      </c>
      <c r="P38" s="25">
        <v>-3859.82</v>
      </c>
      <c r="Q38" s="26">
        <v>109225.47</v>
      </c>
      <c r="R38" s="27">
        <v>-71005.240000000005</v>
      </c>
      <c r="S38" s="37">
        <v>21508.91</v>
      </c>
      <c r="T38" s="43">
        <v>-16153.92</v>
      </c>
      <c r="U38" s="50">
        <v>192607.17</v>
      </c>
      <c r="V38" s="62">
        <v>374451.07</v>
      </c>
      <c r="W38" s="70">
        <v>-29700</v>
      </c>
      <c r="X38" s="80">
        <v>-44370.86</v>
      </c>
      <c r="Y38" s="11">
        <f t="shared" si="20"/>
        <v>503381.75</v>
      </c>
      <c r="Z38" s="24">
        <f t="shared" si="21"/>
        <v>17114.97</v>
      </c>
      <c r="AA38" s="25">
        <f t="shared" si="21"/>
        <v>42576.18</v>
      </c>
      <c r="AB38" s="26">
        <f t="shared" si="21"/>
        <v>154661.47</v>
      </c>
      <c r="AC38" s="27">
        <f t="shared" si="21"/>
        <v>-24569.240000000005</v>
      </c>
      <c r="AD38" s="37">
        <f t="shared" si="21"/>
        <v>66944.91</v>
      </c>
      <c r="AE38" s="47">
        <f t="shared" si="21"/>
        <v>29282.080000000002</v>
      </c>
      <c r="AF38" s="54">
        <f t="shared" si="21"/>
        <v>238043.17</v>
      </c>
      <c r="AG38" s="63">
        <f t="shared" si="21"/>
        <v>420887.07</v>
      </c>
      <c r="AH38" s="71">
        <f t="shared" si="21"/>
        <v>15736</v>
      </c>
      <c r="AI38" s="81">
        <f t="shared" si="21"/>
        <v>2065.1399999999994</v>
      </c>
      <c r="AJ38" s="12">
        <f t="shared" si="21"/>
        <v>962741.75</v>
      </c>
      <c r="AK38" s="24">
        <v>7889.8</v>
      </c>
      <c r="AL38" s="25">
        <v>13296</v>
      </c>
      <c r="AM38" s="26">
        <v>154661.47</v>
      </c>
      <c r="AN38" s="27">
        <v>13936.11</v>
      </c>
      <c r="AO38" s="33">
        <v>66944.91</v>
      </c>
      <c r="AP38" s="43">
        <v>29282.080000000002</v>
      </c>
      <c r="AQ38" s="50">
        <v>225472.17</v>
      </c>
      <c r="AR38" s="62">
        <v>420887.07</v>
      </c>
      <c r="AS38" s="70">
        <v>0</v>
      </c>
      <c r="AT38" s="80">
        <v>-14670.86</v>
      </c>
      <c r="AU38" s="11">
        <f t="shared" si="8"/>
        <v>917698.75000000012</v>
      </c>
      <c r="AV38" s="24">
        <f t="shared" si="22"/>
        <v>7889.8</v>
      </c>
      <c r="AW38" s="25">
        <v>13296</v>
      </c>
      <c r="AX38" s="26">
        <v>154661.47</v>
      </c>
      <c r="AY38" s="27">
        <v>13936.11</v>
      </c>
      <c r="AZ38" s="33">
        <v>66944.91</v>
      </c>
      <c r="BA38" s="43">
        <v>29282.080000000002</v>
      </c>
      <c r="BB38" s="50">
        <v>225472.17</v>
      </c>
      <c r="BC38" s="62">
        <v>420887.07</v>
      </c>
      <c r="BD38" s="70">
        <v>0</v>
      </c>
      <c r="BE38" s="80">
        <v>-14670.86</v>
      </c>
      <c r="BF38" s="11">
        <f t="shared" si="9"/>
        <v>917698.75000000012</v>
      </c>
      <c r="BG38" s="24">
        <f t="shared" si="23"/>
        <v>9225.1700000000019</v>
      </c>
      <c r="BH38" s="25">
        <f t="shared" si="23"/>
        <v>29280.18</v>
      </c>
      <c r="BI38" s="26">
        <f t="shared" si="23"/>
        <v>0</v>
      </c>
      <c r="BJ38" s="27">
        <f t="shared" si="23"/>
        <v>-38505.350000000006</v>
      </c>
      <c r="BK38" s="37">
        <f t="shared" si="23"/>
        <v>0</v>
      </c>
      <c r="BL38" s="47">
        <f t="shared" si="23"/>
        <v>0</v>
      </c>
      <c r="BM38" s="54">
        <f t="shared" si="23"/>
        <v>12571</v>
      </c>
      <c r="BN38" s="64">
        <f t="shared" si="23"/>
        <v>0</v>
      </c>
      <c r="BO38" s="72">
        <f t="shared" si="23"/>
        <v>15736</v>
      </c>
      <c r="BP38" s="82">
        <f t="shared" si="23"/>
        <v>16736</v>
      </c>
      <c r="BQ38" s="11">
        <f t="shared" si="23"/>
        <v>45042.999999999884</v>
      </c>
      <c r="BS38" s="16"/>
      <c r="BT38" s="16"/>
      <c r="LF38" s="16"/>
      <c r="LG38" s="18"/>
    </row>
    <row r="39" spans="2:319" x14ac:dyDescent="0.25">
      <c r="B39" s="8"/>
      <c r="C39" s="9" t="s">
        <v>40</v>
      </c>
      <c r="D39" s="24">
        <v>28235</v>
      </c>
      <c r="E39" s="25">
        <v>27626</v>
      </c>
      <c r="F39" s="26">
        <v>27626</v>
      </c>
      <c r="G39" s="27">
        <v>27626</v>
      </c>
      <c r="H39" s="33">
        <v>27626</v>
      </c>
      <c r="I39" s="43">
        <v>27626</v>
      </c>
      <c r="J39" s="50">
        <v>27625</v>
      </c>
      <c r="K39" s="62">
        <v>27625</v>
      </c>
      <c r="L39" s="70">
        <v>27625</v>
      </c>
      <c r="M39" s="80">
        <v>27625</v>
      </c>
      <c r="N39" s="11">
        <f t="shared" si="7"/>
        <v>276865</v>
      </c>
      <c r="O39" s="24">
        <v>0</v>
      </c>
      <c r="P39" s="25"/>
      <c r="Q39" s="26">
        <v>0</v>
      </c>
      <c r="R39" s="27">
        <v>-31844.959999999999</v>
      </c>
      <c r="S39" s="37">
        <v>-3587.58</v>
      </c>
      <c r="T39" s="43">
        <v>0</v>
      </c>
      <c r="U39" s="50">
        <v>8121</v>
      </c>
      <c r="V39" s="62">
        <v>12977</v>
      </c>
      <c r="W39" s="70">
        <v>7398</v>
      </c>
      <c r="X39" s="80">
        <v>6650</v>
      </c>
      <c r="Y39" s="11">
        <f t="shared" si="20"/>
        <v>-286.54000000000087</v>
      </c>
      <c r="Z39" s="24">
        <f t="shared" si="21"/>
        <v>28235</v>
      </c>
      <c r="AA39" s="25">
        <f t="shared" si="21"/>
        <v>27626</v>
      </c>
      <c r="AB39" s="26">
        <f t="shared" si="21"/>
        <v>27626</v>
      </c>
      <c r="AC39" s="27">
        <f t="shared" si="21"/>
        <v>-4218.9599999999991</v>
      </c>
      <c r="AD39" s="37">
        <f t="shared" si="21"/>
        <v>24038.42</v>
      </c>
      <c r="AE39" s="47">
        <f t="shared" si="21"/>
        <v>27626</v>
      </c>
      <c r="AF39" s="54">
        <f t="shared" si="21"/>
        <v>35746</v>
      </c>
      <c r="AG39" s="63">
        <f t="shared" si="21"/>
        <v>40602</v>
      </c>
      <c r="AH39" s="71">
        <f t="shared" si="21"/>
        <v>35023</v>
      </c>
      <c r="AI39" s="81">
        <f t="shared" si="21"/>
        <v>34275</v>
      </c>
      <c r="AJ39" s="12">
        <f t="shared" si="21"/>
        <v>276578.46000000002</v>
      </c>
      <c r="AK39" s="24">
        <v>20083.490000000002</v>
      </c>
      <c r="AL39" s="25">
        <v>18633</v>
      </c>
      <c r="AM39" s="26">
        <v>20593.55</v>
      </c>
      <c r="AN39" s="27">
        <v>19958</v>
      </c>
      <c r="AO39" s="33">
        <v>24038.42</v>
      </c>
      <c r="AP39" s="43">
        <v>23738</v>
      </c>
      <c r="AQ39" s="50">
        <v>21278.2</v>
      </c>
      <c r="AR39" s="62">
        <v>29358</v>
      </c>
      <c r="AS39" s="70">
        <v>20013</v>
      </c>
      <c r="AT39" s="80">
        <v>19567</v>
      </c>
      <c r="AU39" s="11">
        <f t="shared" si="8"/>
        <v>217260.66</v>
      </c>
      <c r="AV39" s="24">
        <f t="shared" si="22"/>
        <v>20083.490000000002</v>
      </c>
      <c r="AW39" s="25">
        <v>18633</v>
      </c>
      <c r="AX39" s="26">
        <v>20593.55</v>
      </c>
      <c r="AY39" s="27">
        <v>19958</v>
      </c>
      <c r="AZ39" s="33">
        <v>24038.42</v>
      </c>
      <c r="BA39" s="43">
        <v>23738</v>
      </c>
      <c r="BB39" s="50">
        <v>21278.2</v>
      </c>
      <c r="BC39" s="62">
        <v>29358</v>
      </c>
      <c r="BD39" s="70">
        <v>20013</v>
      </c>
      <c r="BE39" s="80">
        <v>19567</v>
      </c>
      <c r="BF39" s="11">
        <f t="shared" si="9"/>
        <v>217260.66</v>
      </c>
      <c r="BG39" s="24">
        <f t="shared" si="23"/>
        <v>8151.5099999999984</v>
      </c>
      <c r="BH39" s="25">
        <f t="shared" si="23"/>
        <v>8993</v>
      </c>
      <c r="BI39" s="26">
        <f t="shared" si="23"/>
        <v>7032.4500000000007</v>
      </c>
      <c r="BJ39" s="27">
        <f t="shared" si="23"/>
        <v>-24176.959999999999</v>
      </c>
      <c r="BK39" s="37">
        <f t="shared" si="23"/>
        <v>0</v>
      </c>
      <c r="BL39" s="47">
        <f t="shared" si="23"/>
        <v>3888</v>
      </c>
      <c r="BM39" s="54">
        <f t="shared" si="23"/>
        <v>14467.8</v>
      </c>
      <c r="BN39" s="64">
        <f t="shared" si="23"/>
        <v>11244</v>
      </c>
      <c r="BO39" s="72">
        <f t="shared" si="23"/>
        <v>15010</v>
      </c>
      <c r="BP39" s="82">
        <f t="shared" si="23"/>
        <v>14708</v>
      </c>
      <c r="BQ39" s="11">
        <f t="shared" si="23"/>
        <v>59317.800000000017</v>
      </c>
      <c r="BS39" s="16"/>
      <c r="BT39" s="16"/>
      <c r="LG39" s="18"/>
    </row>
    <row r="40" spans="2:319" x14ac:dyDescent="0.25">
      <c r="B40" s="86" t="s">
        <v>41</v>
      </c>
      <c r="C40" s="87"/>
      <c r="D40" s="20">
        <f t="shared" ref="D40:BF40" si="24">SUM(D41:D49)</f>
        <v>67554</v>
      </c>
      <c r="E40" s="21">
        <f t="shared" si="24"/>
        <v>67554</v>
      </c>
      <c r="F40" s="22">
        <f t="shared" ref="F40:K40" si="25">SUM(F41:F49)</f>
        <v>67554</v>
      </c>
      <c r="G40" s="23">
        <f t="shared" si="25"/>
        <v>67554</v>
      </c>
      <c r="H40" s="32">
        <f t="shared" si="25"/>
        <v>67554</v>
      </c>
      <c r="I40" s="42">
        <f t="shared" si="25"/>
        <v>67554</v>
      </c>
      <c r="J40" s="49">
        <f t="shared" si="25"/>
        <v>67554</v>
      </c>
      <c r="K40" s="60">
        <f t="shared" si="25"/>
        <v>67554</v>
      </c>
      <c r="L40" s="68">
        <f>SUM(L41:L49)</f>
        <v>67553</v>
      </c>
      <c r="M40" s="78">
        <f>SUM(M41:M49)</f>
        <v>67553</v>
      </c>
      <c r="N40" s="10">
        <f t="shared" si="24"/>
        <v>675538</v>
      </c>
      <c r="O40" s="20">
        <f t="shared" si="24"/>
        <v>0</v>
      </c>
      <c r="P40" s="21">
        <f t="shared" si="24"/>
        <v>0</v>
      </c>
      <c r="Q40" s="22">
        <f>SUM(Q41:Q49)</f>
        <v>0</v>
      </c>
      <c r="R40" s="23"/>
      <c r="S40" s="36">
        <f t="shared" ref="S40:W40" si="26">SUM(S41:S49)</f>
        <v>0</v>
      </c>
      <c r="T40" s="42">
        <f t="shared" si="26"/>
        <v>0</v>
      </c>
      <c r="U40" s="49">
        <f t="shared" si="26"/>
        <v>0</v>
      </c>
      <c r="V40" s="60">
        <f t="shared" si="26"/>
        <v>0</v>
      </c>
      <c r="W40" s="68">
        <f t="shared" si="26"/>
        <v>0</v>
      </c>
      <c r="X40" s="78">
        <f>SUM(X41:X49)</f>
        <v>0</v>
      </c>
      <c r="Y40" s="10">
        <f>SUM(Y41:Y49)</f>
        <v>0</v>
      </c>
      <c r="Z40" s="20">
        <f t="shared" si="24"/>
        <v>67554</v>
      </c>
      <c r="AA40" s="21">
        <f t="shared" si="24"/>
        <v>67554</v>
      </c>
      <c r="AB40" s="22">
        <f t="shared" si="24"/>
        <v>67554</v>
      </c>
      <c r="AC40" s="23">
        <f t="shared" ref="AC40:AI40" si="27">SUM(AC41:AC49)</f>
        <v>67554</v>
      </c>
      <c r="AD40" s="36">
        <f t="shared" si="27"/>
        <v>67554</v>
      </c>
      <c r="AE40" s="46">
        <f t="shared" si="27"/>
        <v>67554</v>
      </c>
      <c r="AF40" s="53">
        <f t="shared" si="27"/>
        <v>67554</v>
      </c>
      <c r="AG40" s="60">
        <f t="shared" si="27"/>
        <v>67554</v>
      </c>
      <c r="AH40" s="68">
        <f t="shared" si="27"/>
        <v>67553</v>
      </c>
      <c r="AI40" s="78">
        <f t="shared" si="27"/>
        <v>67553</v>
      </c>
      <c r="AJ40" s="10">
        <f t="shared" si="24"/>
        <v>675538</v>
      </c>
      <c r="AK40" s="20">
        <f t="shared" si="24"/>
        <v>0</v>
      </c>
      <c r="AL40" s="21">
        <f t="shared" si="24"/>
        <v>0</v>
      </c>
      <c r="AM40" s="22">
        <f t="shared" ref="AM40:AQ40" si="28">SUM(AM41:AM49)</f>
        <v>0</v>
      </c>
      <c r="AN40" s="23">
        <f t="shared" si="28"/>
        <v>0</v>
      </c>
      <c r="AO40" s="36">
        <f t="shared" si="28"/>
        <v>0</v>
      </c>
      <c r="AP40" s="42">
        <f t="shared" si="28"/>
        <v>0</v>
      </c>
      <c r="AQ40" s="49">
        <f t="shared" si="28"/>
        <v>0</v>
      </c>
      <c r="AR40" s="60">
        <f>SUM(AR41:AR49)</f>
        <v>0</v>
      </c>
      <c r="AS40" s="68">
        <f>SUM(AS41:AS49)</f>
        <v>0</v>
      </c>
      <c r="AT40" s="78">
        <f>SUM(AT41:AT49)</f>
        <v>0</v>
      </c>
      <c r="AU40" s="10">
        <f>SUM(AU41:AU49)</f>
        <v>0</v>
      </c>
      <c r="AV40" s="20">
        <f t="shared" si="24"/>
        <v>0</v>
      </c>
      <c r="AW40" s="21">
        <f t="shared" si="24"/>
        <v>0</v>
      </c>
      <c r="AX40" s="22">
        <f t="shared" ref="AX40:BC40" si="29">SUM(AX41:AX49)</f>
        <v>0</v>
      </c>
      <c r="AY40" s="23">
        <f t="shared" si="29"/>
        <v>0</v>
      </c>
      <c r="AZ40" s="36">
        <f t="shared" si="29"/>
        <v>0</v>
      </c>
      <c r="BA40" s="42">
        <f t="shared" si="29"/>
        <v>0</v>
      </c>
      <c r="BB40" s="49">
        <f t="shared" si="29"/>
        <v>0</v>
      </c>
      <c r="BC40" s="60">
        <f t="shared" si="29"/>
        <v>0</v>
      </c>
      <c r="BD40" s="68">
        <f>SUM(BD41:BD49)</f>
        <v>0</v>
      </c>
      <c r="BE40" s="78">
        <f>SUM(BE41:BE49)</f>
        <v>0</v>
      </c>
      <c r="BF40" s="10">
        <f t="shared" si="24"/>
        <v>0</v>
      </c>
      <c r="BG40" s="20">
        <f t="shared" ref="BG40:BQ40" si="30">SUM(BG41:BG49)</f>
        <v>67554</v>
      </c>
      <c r="BH40" s="21">
        <f t="shared" si="30"/>
        <v>67554</v>
      </c>
      <c r="BI40" s="22">
        <f t="shared" si="30"/>
        <v>67554</v>
      </c>
      <c r="BJ40" s="23">
        <f t="shared" si="30"/>
        <v>67554</v>
      </c>
      <c r="BK40" s="36">
        <f t="shared" si="30"/>
        <v>67554</v>
      </c>
      <c r="BL40" s="46">
        <f t="shared" si="30"/>
        <v>67554</v>
      </c>
      <c r="BM40" s="53">
        <f t="shared" si="30"/>
        <v>67554</v>
      </c>
      <c r="BN40" s="61">
        <f t="shared" si="30"/>
        <v>67554</v>
      </c>
      <c r="BO40" s="69">
        <f t="shared" si="30"/>
        <v>67553</v>
      </c>
      <c r="BP40" s="79">
        <f t="shared" si="30"/>
        <v>67553</v>
      </c>
      <c r="BQ40" s="10">
        <f t="shared" si="30"/>
        <v>675538</v>
      </c>
      <c r="BS40" s="16"/>
      <c r="BT40" s="16"/>
      <c r="LG40" s="18"/>
    </row>
    <row r="41" spans="2:319" x14ac:dyDescent="0.25">
      <c r="B41" s="8"/>
      <c r="C41" s="9" t="s">
        <v>42</v>
      </c>
      <c r="D41" s="24"/>
      <c r="E41" s="25"/>
      <c r="F41" s="26"/>
      <c r="G41" s="27"/>
      <c r="H41" s="33"/>
      <c r="I41" s="43"/>
      <c r="J41" s="50"/>
      <c r="K41" s="62"/>
      <c r="L41" s="70"/>
      <c r="M41" s="80"/>
      <c r="N41" s="11"/>
      <c r="O41" s="24"/>
      <c r="P41" s="25"/>
      <c r="Q41" s="26"/>
      <c r="R41" s="27"/>
      <c r="S41" s="37"/>
      <c r="T41" s="43">
        <v>0</v>
      </c>
      <c r="U41" s="50">
        <v>0</v>
      </c>
      <c r="V41" s="62">
        <v>0</v>
      </c>
      <c r="W41" s="70">
        <v>0</v>
      </c>
      <c r="X41" s="80">
        <v>0</v>
      </c>
      <c r="Y41" s="11">
        <f>SUM(O41:X41)</f>
        <v>0</v>
      </c>
      <c r="Z41" s="24"/>
      <c r="AA41" s="25">
        <f t="shared" ref="AA41:AI43" si="31">E41+P41</f>
        <v>0</v>
      </c>
      <c r="AB41" s="26">
        <f t="shared" si="31"/>
        <v>0</v>
      </c>
      <c r="AC41" s="27">
        <f t="shared" ref="AC41:AI49" si="32">AA41+AB41</f>
        <v>0</v>
      </c>
      <c r="AD41" s="37">
        <f t="shared" si="32"/>
        <v>0</v>
      </c>
      <c r="AE41" s="47">
        <f t="shared" si="32"/>
        <v>0</v>
      </c>
      <c r="AF41" s="54">
        <f t="shared" si="32"/>
        <v>0</v>
      </c>
      <c r="AG41" s="63">
        <f t="shared" si="32"/>
        <v>0</v>
      </c>
      <c r="AH41" s="71">
        <f t="shared" si="32"/>
        <v>0</v>
      </c>
      <c r="AI41" s="81">
        <f t="shared" si="32"/>
        <v>0</v>
      </c>
      <c r="AJ41" s="12">
        <f t="shared" ref="AJ41:AJ49" si="33">N41+Y41</f>
        <v>0</v>
      </c>
      <c r="AK41" s="24"/>
      <c r="AL41" s="25"/>
      <c r="AM41" s="26"/>
      <c r="AN41" s="27"/>
      <c r="AO41" s="33"/>
      <c r="AP41" s="43"/>
      <c r="AQ41" s="50"/>
      <c r="AR41" s="62"/>
      <c r="AS41" s="70"/>
      <c r="AT41" s="80"/>
      <c r="AU41" s="11">
        <f>SUM(AK41:AT41)</f>
        <v>0</v>
      </c>
      <c r="AV41" s="24"/>
      <c r="AW41" s="25"/>
      <c r="AX41" s="26"/>
      <c r="AY41" s="27"/>
      <c r="AZ41" s="33"/>
      <c r="BA41" s="43"/>
      <c r="BB41" s="50"/>
      <c r="BC41" s="62"/>
      <c r="BD41" s="70"/>
      <c r="BE41" s="80"/>
      <c r="BF41" s="11">
        <f t="shared" si="9"/>
        <v>0</v>
      </c>
      <c r="BG41" s="24">
        <f t="shared" ref="BG41:BQ49" si="34">Z41-AK41</f>
        <v>0</v>
      </c>
      <c r="BH41" s="25">
        <f t="shared" si="34"/>
        <v>0</v>
      </c>
      <c r="BI41" s="26">
        <f t="shared" si="34"/>
        <v>0</v>
      </c>
      <c r="BJ41" s="27">
        <f t="shared" si="34"/>
        <v>0</v>
      </c>
      <c r="BK41" s="37">
        <f t="shared" si="34"/>
        <v>0</v>
      </c>
      <c r="BL41" s="47">
        <f t="shared" si="34"/>
        <v>0</v>
      </c>
      <c r="BM41" s="54">
        <f t="shared" si="34"/>
        <v>0</v>
      </c>
      <c r="BN41" s="64">
        <f t="shared" si="34"/>
        <v>0</v>
      </c>
      <c r="BO41" s="72">
        <f t="shared" si="34"/>
        <v>0</v>
      </c>
      <c r="BP41" s="82">
        <f t="shared" si="34"/>
        <v>0</v>
      </c>
      <c r="BQ41" s="11">
        <f t="shared" si="34"/>
        <v>0</v>
      </c>
      <c r="LG41" s="18"/>
    </row>
    <row r="42" spans="2:319" x14ac:dyDescent="0.25">
      <c r="B42" s="8"/>
      <c r="C42" s="9" t="s">
        <v>43</v>
      </c>
      <c r="D42" s="24"/>
      <c r="E42" s="25"/>
      <c r="F42" s="26"/>
      <c r="G42" s="27"/>
      <c r="H42" s="33"/>
      <c r="I42" s="43"/>
      <c r="J42" s="50"/>
      <c r="K42" s="62"/>
      <c r="L42" s="70"/>
      <c r="M42" s="80"/>
      <c r="N42" s="11"/>
      <c r="O42" s="24"/>
      <c r="P42" s="25"/>
      <c r="Q42" s="26"/>
      <c r="R42" s="27"/>
      <c r="S42" s="37"/>
      <c r="T42" s="43">
        <v>0</v>
      </c>
      <c r="U42" s="50">
        <v>0</v>
      </c>
      <c r="V42" s="62">
        <v>0</v>
      </c>
      <c r="W42" s="70">
        <v>0</v>
      </c>
      <c r="X42" s="80">
        <v>0</v>
      </c>
      <c r="Y42" s="11">
        <f>SUM(O42:X42)</f>
        <v>0</v>
      </c>
      <c r="Z42" s="24"/>
      <c r="AA42" s="25">
        <f t="shared" si="31"/>
        <v>0</v>
      </c>
      <c r="AB42" s="26">
        <f t="shared" si="31"/>
        <v>0</v>
      </c>
      <c r="AC42" s="27">
        <f t="shared" si="32"/>
        <v>0</v>
      </c>
      <c r="AD42" s="37">
        <f t="shared" si="32"/>
        <v>0</v>
      </c>
      <c r="AE42" s="47">
        <f t="shared" si="32"/>
        <v>0</v>
      </c>
      <c r="AF42" s="54">
        <f t="shared" si="32"/>
        <v>0</v>
      </c>
      <c r="AG42" s="63">
        <f t="shared" si="32"/>
        <v>0</v>
      </c>
      <c r="AH42" s="71">
        <f t="shared" si="32"/>
        <v>0</v>
      </c>
      <c r="AI42" s="81">
        <f t="shared" si="32"/>
        <v>0</v>
      </c>
      <c r="AJ42" s="12">
        <f t="shared" si="33"/>
        <v>0</v>
      </c>
      <c r="AK42" s="24"/>
      <c r="AL42" s="25"/>
      <c r="AM42" s="26"/>
      <c r="AN42" s="27"/>
      <c r="AO42" s="33"/>
      <c r="AP42" s="43"/>
      <c r="AQ42" s="50"/>
      <c r="AR42" s="62"/>
      <c r="AS42" s="70"/>
      <c r="AT42" s="80"/>
      <c r="AU42" s="11">
        <f>SUM(AK42:AT42)</f>
        <v>0</v>
      </c>
      <c r="AV42" s="24"/>
      <c r="AW42" s="25"/>
      <c r="AX42" s="26"/>
      <c r="AY42" s="27"/>
      <c r="AZ42" s="33"/>
      <c r="BA42" s="43"/>
      <c r="BB42" s="50"/>
      <c r="BC42" s="62"/>
      <c r="BD42" s="70"/>
      <c r="BE42" s="80"/>
      <c r="BF42" s="11">
        <f t="shared" si="9"/>
        <v>0</v>
      </c>
      <c r="BG42" s="24">
        <f t="shared" si="34"/>
        <v>0</v>
      </c>
      <c r="BH42" s="25">
        <f t="shared" si="34"/>
        <v>0</v>
      </c>
      <c r="BI42" s="26">
        <f t="shared" si="34"/>
        <v>0</v>
      </c>
      <c r="BJ42" s="27">
        <f t="shared" si="34"/>
        <v>0</v>
      </c>
      <c r="BK42" s="37">
        <f t="shared" si="34"/>
        <v>0</v>
      </c>
      <c r="BL42" s="47">
        <f t="shared" si="34"/>
        <v>0</v>
      </c>
      <c r="BM42" s="54">
        <f t="shared" si="34"/>
        <v>0</v>
      </c>
      <c r="BN42" s="64">
        <f t="shared" si="34"/>
        <v>0</v>
      </c>
      <c r="BO42" s="72">
        <f t="shared" si="34"/>
        <v>0</v>
      </c>
      <c r="BP42" s="82">
        <f t="shared" si="34"/>
        <v>0</v>
      </c>
      <c r="BQ42" s="11">
        <f t="shared" si="34"/>
        <v>0</v>
      </c>
      <c r="LG42" s="18"/>
    </row>
    <row r="43" spans="2:319" x14ac:dyDescent="0.25">
      <c r="B43" s="8"/>
      <c r="C43" s="9" t="s">
        <v>44</v>
      </c>
      <c r="D43" s="24">
        <v>67554</v>
      </c>
      <c r="E43" s="25">
        <v>67554</v>
      </c>
      <c r="F43" s="26">
        <v>67554</v>
      </c>
      <c r="G43" s="27">
        <v>67554</v>
      </c>
      <c r="H43" s="33">
        <v>67554</v>
      </c>
      <c r="I43" s="43">
        <v>67554</v>
      </c>
      <c r="J43" s="50">
        <v>67554</v>
      </c>
      <c r="K43" s="62">
        <v>67554</v>
      </c>
      <c r="L43" s="70">
        <v>67553</v>
      </c>
      <c r="M43" s="80">
        <v>67553</v>
      </c>
      <c r="N43" s="11">
        <f>SUM(D43:M43)</f>
        <v>675538</v>
      </c>
      <c r="O43" s="24">
        <v>0</v>
      </c>
      <c r="P43" s="25">
        <v>0</v>
      </c>
      <c r="Q43" s="26">
        <v>0</v>
      </c>
      <c r="R43" s="27"/>
      <c r="S43" s="37"/>
      <c r="T43" s="43">
        <v>0</v>
      </c>
      <c r="U43" s="50">
        <v>0</v>
      </c>
      <c r="V43" s="62">
        <v>0</v>
      </c>
      <c r="W43" s="70">
        <v>0</v>
      </c>
      <c r="X43" s="80">
        <v>0</v>
      </c>
      <c r="Y43" s="11">
        <f>SUM(O43:X43)</f>
        <v>0</v>
      </c>
      <c r="Z43" s="24">
        <f>D43+O43</f>
        <v>67554</v>
      </c>
      <c r="AA43" s="25">
        <f t="shared" si="31"/>
        <v>67554</v>
      </c>
      <c r="AB43" s="26">
        <f t="shared" si="31"/>
        <v>67554</v>
      </c>
      <c r="AC43" s="27">
        <f t="shared" si="31"/>
        <v>67554</v>
      </c>
      <c r="AD43" s="37">
        <f t="shared" si="31"/>
        <v>67554</v>
      </c>
      <c r="AE43" s="47">
        <f t="shared" si="31"/>
        <v>67554</v>
      </c>
      <c r="AF43" s="54">
        <f t="shared" si="31"/>
        <v>67554</v>
      </c>
      <c r="AG43" s="63">
        <f t="shared" si="31"/>
        <v>67554</v>
      </c>
      <c r="AH43" s="71">
        <f t="shared" si="31"/>
        <v>67553</v>
      </c>
      <c r="AI43" s="81">
        <f t="shared" si="31"/>
        <v>67553</v>
      </c>
      <c r="AJ43" s="12">
        <f t="shared" si="33"/>
        <v>675538</v>
      </c>
      <c r="AK43" s="24">
        <v>0</v>
      </c>
      <c r="AL43" s="25">
        <v>0</v>
      </c>
      <c r="AM43" s="26">
        <v>0</v>
      </c>
      <c r="AN43" s="27">
        <v>0</v>
      </c>
      <c r="AO43" s="33">
        <v>0</v>
      </c>
      <c r="AP43" s="43">
        <v>0</v>
      </c>
      <c r="AQ43" s="50">
        <v>0</v>
      </c>
      <c r="AR43" s="62">
        <v>0</v>
      </c>
      <c r="AS43" s="70">
        <v>0</v>
      </c>
      <c r="AT43" s="80">
        <v>0</v>
      </c>
      <c r="AU43" s="11">
        <f>SUM(AK43:AT43)</f>
        <v>0</v>
      </c>
      <c r="AV43" s="24">
        <v>0</v>
      </c>
      <c r="AW43" s="25">
        <v>0</v>
      </c>
      <c r="AX43" s="26">
        <v>0</v>
      </c>
      <c r="AY43" s="27">
        <v>0</v>
      </c>
      <c r="AZ43" s="33">
        <v>0</v>
      </c>
      <c r="BA43" s="43">
        <v>0</v>
      </c>
      <c r="BB43" s="50">
        <v>0</v>
      </c>
      <c r="BC43" s="62">
        <v>0</v>
      </c>
      <c r="BD43" s="70">
        <v>0</v>
      </c>
      <c r="BE43" s="80">
        <v>0</v>
      </c>
      <c r="BF43" s="11">
        <f t="shared" si="9"/>
        <v>0</v>
      </c>
      <c r="BG43" s="24">
        <f t="shared" si="34"/>
        <v>67554</v>
      </c>
      <c r="BH43" s="25">
        <f t="shared" si="34"/>
        <v>67554</v>
      </c>
      <c r="BI43" s="26">
        <f t="shared" si="34"/>
        <v>67554</v>
      </c>
      <c r="BJ43" s="27">
        <f t="shared" si="34"/>
        <v>67554</v>
      </c>
      <c r="BK43" s="37">
        <f t="shared" si="34"/>
        <v>67554</v>
      </c>
      <c r="BL43" s="47">
        <f t="shared" si="34"/>
        <v>67554</v>
      </c>
      <c r="BM43" s="54">
        <f t="shared" si="34"/>
        <v>67554</v>
      </c>
      <c r="BN43" s="64">
        <f t="shared" si="34"/>
        <v>67554</v>
      </c>
      <c r="BO43" s="72">
        <f t="shared" si="34"/>
        <v>67553</v>
      </c>
      <c r="BP43" s="82">
        <f t="shared" si="34"/>
        <v>67553</v>
      </c>
      <c r="BQ43" s="11">
        <f t="shared" si="34"/>
        <v>675538</v>
      </c>
    </row>
    <row r="44" spans="2:319" x14ac:dyDescent="0.25">
      <c r="B44" s="8"/>
      <c r="C44" s="9" t="s">
        <v>45</v>
      </c>
      <c r="D44" s="24"/>
      <c r="E44" s="25"/>
      <c r="F44" s="26"/>
      <c r="G44" s="27"/>
      <c r="H44" s="33"/>
      <c r="I44" s="43"/>
      <c r="J44" s="50"/>
      <c r="K44" s="62"/>
      <c r="L44" s="70"/>
      <c r="M44" s="80"/>
      <c r="N44" s="11"/>
      <c r="O44" s="24"/>
      <c r="P44" s="25"/>
      <c r="Q44" s="26"/>
      <c r="R44" s="27"/>
      <c r="S44" s="37"/>
      <c r="T44" s="43">
        <v>0</v>
      </c>
      <c r="U44" s="50">
        <v>0</v>
      </c>
      <c r="V44" s="62">
        <v>0</v>
      </c>
      <c r="W44" s="70">
        <v>0</v>
      </c>
      <c r="X44" s="80">
        <v>0</v>
      </c>
      <c r="Y44" s="11"/>
      <c r="Z44" s="24"/>
      <c r="AA44" s="25"/>
      <c r="AB44" s="26"/>
      <c r="AC44" s="27">
        <f t="shared" si="32"/>
        <v>0</v>
      </c>
      <c r="AD44" s="37">
        <f t="shared" si="32"/>
        <v>0</v>
      </c>
      <c r="AE44" s="47">
        <f t="shared" si="32"/>
        <v>0</v>
      </c>
      <c r="AF44" s="54">
        <f t="shared" si="32"/>
        <v>0</v>
      </c>
      <c r="AG44" s="63">
        <f t="shared" si="32"/>
        <v>0</v>
      </c>
      <c r="AH44" s="71">
        <f t="shared" si="32"/>
        <v>0</v>
      </c>
      <c r="AI44" s="81">
        <f t="shared" si="32"/>
        <v>0</v>
      </c>
      <c r="AJ44" s="12">
        <f t="shared" si="33"/>
        <v>0</v>
      </c>
      <c r="AK44" s="24"/>
      <c r="AL44" s="25"/>
      <c r="AM44" s="26"/>
      <c r="AN44" s="27"/>
      <c r="AO44" s="33"/>
      <c r="AP44" s="43"/>
      <c r="AQ44" s="50"/>
      <c r="AR44" s="62"/>
      <c r="AS44" s="70"/>
      <c r="AT44" s="80"/>
      <c r="AU44" s="11"/>
      <c r="AV44" s="24"/>
      <c r="AW44" s="25"/>
      <c r="AX44" s="26"/>
      <c r="AY44" s="27"/>
      <c r="AZ44" s="33"/>
      <c r="BA44" s="43"/>
      <c r="BB44" s="50"/>
      <c r="BC44" s="62"/>
      <c r="BD44" s="70"/>
      <c r="BE44" s="80"/>
      <c r="BF44" s="11">
        <f t="shared" ref="BF44" si="35">SUM(AV44:BD44)</f>
        <v>0</v>
      </c>
      <c r="BG44" s="24">
        <f t="shared" si="34"/>
        <v>0</v>
      </c>
      <c r="BH44" s="25"/>
      <c r="BI44" s="26"/>
      <c r="BJ44" s="27">
        <f t="shared" ref="BJ44:BP49" si="36">BG44-BH44</f>
        <v>0</v>
      </c>
      <c r="BK44" s="37">
        <f t="shared" si="36"/>
        <v>0</v>
      </c>
      <c r="BL44" s="47">
        <f t="shared" si="36"/>
        <v>0</v>
      </c>
      <c r="BM44" s="54">
        <f t="shared" si="36"/>
        <v>0</v>
      </c>
      <c r="BN44" s="64">
        <f t="shared" si="36"/>
        <v>0</v>
      </c>
      <c r="BO44" s="72">
        <f t="shared" si="36"/>
        <v>0</v>
      </c>
      <c r="BP44" s="82">
        <f t="shared" si="36"/>
        <v>0</v>
      </c>
      <c r="BQ44" s="11">
        <f t="shared" si="34"/>
        <v>0</v>
      </c>
      <c r="BS44" s="16"/>
      <c r="BT44" s="16"/>
    </row>
    <row r="45" spans="2:319" x14ac:dyDescent="0.25">
      <c r="B45" s="8"/>
      <c r="C45" s="9" t="s">
        <v>46</v>
      </c>
      <c r="D45" s="24"/>
      <c r="E45" s="25"/>
      <c r="F45" s="26"/>
      <c r="G45" s="27"/>
      <c r="H45" s="33"/>
      <c r="I45" s="43"/>
      <c r="J45" s="50"/>
      <c r="K45" s="62"/>
      <c r="L45" s="70"/>
      <c r="M45" s="80"/>
      <c r="N45" s="11"/>
      <c r="O45" s="24"/>
      <c r="P45" s="25"/>
      <c r="Q45" s="26"/>
      <c r="R45" s="27"/>
      <c r="S45" s="37"/>
      <c r="T45" s="43">
        <v>0</v>
      </c>
      <c r="U45" s="50">
        <v>0</v>
      </c>
      <c r="V45" s="62">
        <v>0</v>
      </c>
      <c r="W45" s="70">
        <v>0</v>
      </c>
      <c r="X45" s="80">
        <v>0</v>
      </c>
      <c r="Y45" s="11"/>
      <c r="Z45" s="24"/>
      <c r="AA45" s="25"/>
      <c r="AB45" s="26"/>
      <c r="AC45" s="27">
        <f t="shared" si="32"/>
        <v>0</v>
      </c>
      <c r="AD45" s="37">
        <f t="shared" si="32"/>
        <v>0</v>
      </c>
      <c r="AE45" s="47">
        <f t="shared" si="32"/>
        <v>0</v>
      </c>
      <c r="AF45" s="54">
        <f t="shared" si="32"/>
        <v>0</v>
      </c>
      <c r="AG45" s="63">
        <f t="shared" si="32"/>
        <v>0</v>
      </c>
      <c r="AH45" s="71">
        <f t="shared" si="32"/>
        <v>0</v>
      </c>
      <c r="AI45" s="81">
        <f t="shared" si="32"/>
        <v>0</v>
      </c>
      <c r="AJ45" s="12">
        <f t="shared" si="33"/>
        <v>0</v>
      </c>
      <c r="AK45" s="24"/>
      <c r="AL45" s="25"/>
      <c r="AM45" s="26"/>
      <c r="AN45" s="27"/>
      <c r="AO45" s="33"/>
      <c r="AP45" s="43"/>
      <c r="AQ45" s="50"/>
      <c r="AR45" s="62"/>
      <c r="AS45" s="70"/>
      <c r="AT45" s="80"/>
      <c r="AU45" s="11"/>
      <c r="AV45" s="24"/>
      <c r="AW45" s="25"/>
      <c r="AX45" s="26"/>
      <c r="AY45" s="27"/>
      <c r="AZ45" s="33"/>
      <c r="BA45" s="43"/>
      <c r="BB45" s="50"/>
      <c r="BC45" s="62"/>
      <c r="BD45" s="70"/>
      <c r="BE45" s="80"/>
      <c r="BF45" s="11"/>
      <c r="BG45" s="24">
        <f t="shared" si="34"/>
        <v>0</v>
      </c>
      <c r="BH45" s="25"/>
      <c r="BI45" s="26"/>
      <c r="BJ45" s="27">
        <f t="shared" si="36"/>
        <v>0</v>
      </c>
      <c r="BK45" s="37">
        <f t="shared" si="36"/>
        <v>0</v>
      </c>
      <c r="BL45" s="47">
        <f t="shared" si="36"/>
        <v>0</v>
      </c>
      <c r="BM45" s="54">
        <f t="shared" si="36"/>
        <v>0</v>
      </c>
      <c r="BN45" s="64">
        <f t="shared" si="36"/>
        <v>0</v>
      </c>
      <c r="BO45" s="72">
        <f t="shared" si="36"/>
        <v>0</v>
      </c>
      <c r="BP45" s="82">
        <f t="shared" si="36"/>
        <v>0</v>
      </c>
      <c r="BQ45" s="11">
        <f t="shared" si="34"/>
        <v>0</v>
      </c>
    </row>
    <row r="46" spans="2:319" x14ac:dyDescent="0.25">
      <c r="B46" s="8"/>
      <c r="C46" s="9" t="s">
        <v>47</v>
      </c>
      <c r="D46" s="24"/>
      <c r="E46" s="25"/>
      <c r="F46" s="26"/>
      <c r="G46" s="27"/>
      <c r="H46" s="33"/>
      <c r="I46" s="43"/>
      <c r="J46" s="50"/>
      <c r="K46" s="62"/>
      <c r="L46" s="70"/>
      <c r="M46" s="80"/>
      <c r="N46" s="11"/>
      <c r="O46" s="24"/>
      <c r="P46" s="25"/>
      <c r="Q46" s="26"/>
      <c r="R46" s="27"/>
      <c r="S46" s="37"/>
      <c r="T46" s="43">
        <v>0</v>
      </c>
      <c r="U46" s="50">
        <v>0</v>
      </c>
      <c r="V46" s="62">
        <v>0</v>
      </c>
      <c r="W46" s="70">
        <v>0</v>
      </c>
      <c r="X46" s="80">
        <v>0</v>
      </c>
      <c r="Y46" s="11"/>
      <c r="Z46" s="24"/>
      <c r="AA46" s="25"/>
      <c r="AB46" s="26"/>
      <c r="AC46" s="27">
        <f t="shared" si="32"/>
        <v>0</v>
      </c>
      <c r="AD46" s="37">
        <f t="shared" si="32"/>
        <v>0</v>
      </c>
      <c r="AE46" s="47">
        <f t="shared" si="32"/>
        <v>0</v>
      </c>
      <c r="AF46" s="54">
        <f t="shared" si="32"/>
        <v>0</v>
      </c>
      <c r="AG46" s="63">
        <f t="shared" si="32"/>
        <v>0</v>
      </c>
      <c r="AH46" s="71">
        <f t="shared" si="32"/>
        <v>0</v>
      </c>
      <c r="AI46" s="81">
        <f t="shared" si="32"/>
        <v>0</v>
      </c>
      <c r="AJ46" s="12">
        <f t="shared" si="33"/>
        <v>0</v>
      </c>
      <c r="AK46" s="24"/>
      <c r="AL46" s="25"/>
      <c r="AM46" s="26"/>
      <c r="AN46" s="27"/>
      <c r="AO46" s="33"/>
      <c r="AP46" s="43"/>
      <c r="AQ46" s="50"/>
      <c r="AR46" s="62"/>
      <c r="AS46" s="70"/>
      <c r="AT46" s="80"/>
      <c r="AU46" s="11"/>
      <c r="AV46" s="24"/>
      <c r="AW46" s="25"/>
      <c r="AX46" s="26"/>
      <c r="AY46" s="27"/>
      <c r="AZ46" s="33"/>
      <c r="BA46" s="43"/>
      <c r="BB46" s="50"/>
      <c r="BC46" s="62"/>
      <c r="BD46" s="70"/>
      <c r="BE46" s="80"/>
      <c r="BF46" s="11"/>
      <c r="BG46" s="24">
        <f t="shared" si="34"/>
        <v>0</v>
      </c>
      <c r="BH46" s="25"/>
      <c r="BI46" s="26"/>
      <c r="BJ46" s="27">
        <f t="shared" si="36"/>
        <v>0</v>
      </c>
      <c r="BK46" s="37">
        <f t="shared" si="36"/>
        <v>0</v>
      </c>
      <c r="BL46" s="47">
        <f t="shared" si="36"/>
        <v>0</v>
      </c>
      <c r="BM46" s="54">
        <f t="shared" si="36"/>
        <v>0</v>
      </c>
      <c r="BN46" s="64">
        <f t="shared" si="36"/>
        <v>0</v>
      </c>
      <c r="BO46" s="72">
        <f t="shared" si="36"/>
        <v>0</v>
      </c>
      <c r="BP46" s="82">
        <f t="shared" si="36"/>
        <v>0</v>
      </c>
      <c r="BQ46" s="11">
        <f t="shared" si="34"/>
        <v>0</v>
      </c>
    </row>
    <row r="47" spans="2:319" x14ac:dyDescent="0.25">
      <c r="B47" s="8"/>
      <c r="C47" s="9" t="s">
        <v>48</v>
      </c>
      <c r="D47" s="24"/>
      <c r="E47" s="25"/>
      <c r="F47" s="26"/>
      <c r="G47" s="27"/>
      <c r="H47" s="33"/>
      <c r="I47" s="43"/>
      <c r="J47" s="50"/>
      <c r="K47" s="62"/>
      <c r="L47" s="70"/>
      <c r="M47" s="80"/>
      <c r="N47" s="11"/>
      <c r="O47" s="24"/>
      <c r="P47" s="25"/>
      <c r="Q47" s="26"/>
      <c r="R47" s="27"/>
      <c r="S47" s="37"/>
      <c r="T47" s="43">
        <v>0</v>
      </c>
      <c r="U47" s="50">
        <v>0</v>
      </c>
      <c r="V47" s="62">
        <v>0</v>
      </c>
      <c r="W47" s="70">
        <v>0</v>
      </c>
      <c r="X47" s="80">
        <v>0</v>
      </c>
      <c r="Y47" s="11"/>
      <c r="Z47" s="24"/>
      <c r="AA47" s="25"/>
      <c r="AB47" s="26"/>
      <c r="AC47" s="27">
        <f t="shared" si="32"/>
        <v>0</v>
      </c>
      <c r="AD47" s="37">
        <f t="shared" si="32"/>
        <v>0</v>
      </c>
      <c r="AE47" s="47">
        <f t="shared" si="32"/>
        <v>0</v>
      </c>
      <c r="AF47" s="54">
        <f t="shared" si="32"/>
        <v>0</v>
      </c>
      <c r="AG47" s="63">
        <f t="shared" si="32"/>
        <v>0</v>
      </c>
      <c r="AH47" s="71">
        <f t="shared" si="32"/>
        <v>0</v>
      </c>
      <c r="AI47" s="81">
        <f t="shared" si="32"/>
        <v>0</v>
      </c>
      <c r="AJ47" s="12">
        <f t="shared" si="33"/>
        <v>0</v>
      </c>
      <c r="AK47" s="24"/>
      <c r="AL47" s="25"/>
      <c r="AM47" s="26"/>
      <c r="AN47" s="27"/>
      <c r="AO47" s="33"/>
      <c r="AP47" s="43"/>
      <c r="AQ47" s="50"/>
      <c r="AR47" s="62"/>
      <c r="AS47" s="70"/>
      <c r="AT47" s="80"/>
      <c r="AU47" s="11"/>
      <c r="AV47" s="24"/>
      <c r="AW47" s="25"/>
      <c r="AX47" s="26"/>
      <c r="AY47" s="27"/>
      <c r="AZ47" s="33"/>
      <c r="BA47" s="43"/>
      <c r="BB47" s="50"/>
      <c r="BC47" s="62"/>
      <c r="BD47" s="70"/>
      <c r="BE47" s="80"/>
      <c r="BF47" s="11"/>
      <c r="BG47" s="24">
        <f t="shared" si="34"/>
        <v>0</v>
      </c>
      <c r="BH47" s="25"/>
      <c r="BI47" s="26"/>
      <c r="BJ47" s="27">
        <f t="shared" si="36"/>
        <v>0</v>
      </c>
      <c r="BK47" s="37">
        <f t="shared" si="36"/>
        <v>0</v>
      </c>
      <c r="BL47" s="47">
        <f t="shared" si="36"/>
        <v>0</v>
      </c>
      <c r="BM47" s="54">
        <f t="shared" si="36"/>
        <v>0</v>
      </c>
      <c r="BN47" s="64">
        <f t="shared" si="36"/>
        <v>0</v>
      </c>
      <c r="BO47" s="72">
        <f t="shared" si="36"/>
        <v>0</v>
      </c>
      <c r="BP47" s="82">
        <f t="shared" si="36"/>
        <v>0</v>
      </c>
      <c r="BQ47" s="11">
        <f t="shared" si="34"/>
        <v>0</v>
      </c>
    </row>
    <row r="48" spans="2:319" x14ac:dyDescent="0.25">
      <c r="B48" s="8"/>
      <c r="C48" s="9" t="s">
        <v>49</v>
      </c>
      <c r="D48" s="24"/>
      <c r="E48" s="25"/>
      <c r="F48" s="26"/>
      <c r="G48" s="27"/>
      <c r="H48" s="33"/>
      <c r="I48" s="43"/>
      <c r="J48" s="50"/>
      <c r="K48" s="62"/>
      <c r="L48" s="70"/>
      <c r="M48" s="80"/>
      <c r="N48" s="11"/>
      <c r="O48" s="24"/>
      <c r="P48" s="25"/>
      <c r="Q48" s="26"/>
      <c r="R48" s="27"/>
      <c r="S48" s="37"/>
      <c r="T48" s="43">
        <v>0</v>
      </c>
      <c r="U48" s="50">
        <v>0</v>
      </c>
      <c r="V48" s="62">
        <v>0</v>
      </c>
      <c r="W48" s="70">
        <v>0</v>
      </c>
      <c r="X48" s="80">
        <v>0</v>
      </c>
      <c r="Y48" s="11"/>
      <c r="Z48" s="24"/>
      <c r="AA48" s="25"/>
      <c r="AB48" s="26"/>
      <c r="AC48" s="27">
        <f t="shared" si="32"/>
        <v>0</v>
      </c>
      <c r="AD48" s="37">
        <f t="shared" si="32"/>
        <v>0</v>
      </c>
      <c r="AE48" s="47">
        <f t="shared" si="32"/>
        <v>0</v>
      </c>
      <c r="AF48" s="54">
        <f t="shared" si="32"/>
        <v>0</v>
      </c>
      <c r="AG48" s="63">
        <f t="shared" si="32"/>
        <v>0</v>
      </c>
      <c r="AH48" s="71">
        <f t="shared" si="32"/>
        <v>0</v>
      </c>
      <c r="AI48" s="81">
        <f t="shared" si="32"/>
        <v>0</v>
      </c>
      <c r="AJ48" s="12">
        <f t="shared" si="33"/>
        <v>0</v>
      </c>
      <c r="AK48" s="24"/>
      <c r="AL48" s="25"/>
      <c r="AM48" s="26"/>
      <c r="AN48" s="27"/>
      <c r="AO48" s="33"/>
      <c r="AP48" s="43"/>
      <c r="AQ48" s="50"/>
      <c r="AR48" s="62"/>
      <c r="AS48" s="70"/>
      <c r="AT48" s="80"/>
      <c r="AU48" s="11"/>
      <c r="AV48" s="24"/>
      <c r="AW48" s="25"/>
      <c r="AX48" s="26"/>
      <c r="AY48" s="27"/>
      <c r="AZ48" s="33"/>
      <c r="BA48" s="43"/>
      <c r="BB48" s="50"/>
      <c r="BC48" s="62"/>
      <c r="BD48" s="70"/>
      <c r="BE48" s="80"/>
      <c r="BF48" s="11"/>
      <c r="BG48" s="24">
        <f t="shared" si="34"/>
        <v>0</v>
      </c>
      <c r="BH48" s="25"/>
      <c r="BI48" s="26"/>
      <c r="BJ48" s="27">
        <f t="shared" si="36"/>
        <v>0</v>
      </c>
      <c r="BK48" s="37">
        <f t="shared" si="36"/>
        <v>0</v>
      </c>
      <c r="BL48" s="47">
        <f t="shared" si="36"/>
        <v>0</v>
      </c>
      <c r="BM48" s="54">
        <f t="shared" si="36"/>
        <v>0</v>
      </c>
      <c r="BN48" s="64">
        <f t="shared" si="36"/>
        <v>0</v>
      </c>
      <c r="BO48" s="72">
        <f t="shared" si="36"/>
        <v>0</v>
      </c>
      <c r="BP48" s="82">
        <f t="shared" si="36"/>
        <v>0</v>
      </c>
      <c r="BQ48" s="11">
        <f t="shared" si="34"/>
        <v>0</v>
      </c>
    </row>
    <row r="49" spans="2:69" x14ac:dyDescent="0.25">
      <c r="B49" s="8"/>
      <c r="C49" s="9" t="s">
        <v>50</v>
      </c>
      <c r="D49" s="24"/>
      <c r="E49" s="25"/>
      <c r="F49" s="26"/>
      <c r="G49" s="27"/>
      <c r="H49" s="33"/>
      <c r="I49" s="43"/>
      <c r="J49" s="50"/>
      <c r="K49" s="62"/>
      <c r="L49" s="70"/>
      <c r="M49" s="80"/>
      <c r="N49" s="11"/>
      <c r="O49" s="24"/>
      <c r="P49" s="25"/>
      <c r="Q49" s="26"/>
      <c r="R49" s="27"/>
      <c r="S49" s="37"/>
      <c r="T49" s="43">
        <v>0</v>
      </c>
      <c r="U49" s="50">
        <v>0</v>
      </c>
      <c r="V49" s="62">
        <v>0</v>
      </c>
      <c r="W49" s="70">
        <v>0</v>
      </c>
      <c r="X49" s="80">
        <v>0</v>
      </c>
      <c r="Y49" s="11"/>
      <c r="Z49" s="24"/>
      <c r="AA49" s="25"/>
      <c r="AB49" s="26"/>
      <c r="AC49" s="27">
        <f t="shared" si="32"/>
        <v>0</v>
      </c>
      <c r="AD49" s="37">
        <f t="shared" si="32"/>
        <v>0</v>
      </c>
      <c r="AE49" s="47">
        <f t="shared" si="32"/>
        <v>0</v>
      </c>
      <c r="AF49" s="54">
        <f t="shared" si="32"/>
        <v>0</v>
      </c>
      <c r="AG49" s="63">
        <f t="shared" si="32"/>
        <v>0</v>
      </c>
      <c r="AH49" s="71">
        <f t="shared" si="32"/>
        <v>0</v>
      </c>
      <c r="AI49" s="81">
        <f t="shared" si="32"/>
        <v>0</v>
      </c>
      <c r="AJ49" s="12">
        <f t="shared" si="33"/>
        <v>0</v>
      </c>
      <c r="AK49" s="24"/>
      <c r="AL49" s="25"/>
      <c r="AM49" s="26"/>
      <c r="AN49" s="27"/>
      <c r="AO49" s="33"/>
      <c r="AP49" s="43"/>
      <c r="AQ49" s="50"/>
      <c r="AR49" s="62"/>
      <c r="AS49" s="70"/>
      <c r="AT49" s="80"/>
      <c r="AU49" s="11"/>
      <c r="AV49" s="24"/>
      <c r="AW49" s="25"/>
      <c r="AX49" s="26"/>
      <c r="AY49" s="27"/>
      <c r="AZ49" s="33"/>
      <c r="BA49" s="43"/>
      <c r="BB49" s="50"/>
      <c r="BC49" s="62"/>
      <c r="BD49" s="70"/>
      <c r="BE49" s="80"/>
      <c r="BF49" s="11"/>
      <c r="BG49" s="24">
        <f t="shared" si="34"/>
        <v>0</v>
      </c>
      <c r="BH49" s="25"/>
      <c r="BI49" s="26"/>
      <c r="BJ49" s="27">
        <f t="shared" si="36"/>
        <v>0</v>
      </c>
      <c r="BK49" s="37">
        <f t="shared" si="36"/>
        <v>0</v>
      </c>
      <c r="BL49" s="47">
        <f t="shared" si="36"/>
        <v>0</v>
      </c>
      <c r="BM49" s="54">
        <f t="shared" si="36"/>
        <v>0</v>
      </c>
      <c r="BN49" s="64">
        <f t="shared" si="36"/>
        <v>0</v>
      </c>
      <c r="BO49" s="72">
        <f t="shared" si="36"/>
        <v>0</v>
      </c>
      <c r="BP49" s="82">
        <f t="shared" si="36"/>
        <v>0</v>
      </c>
      <c r="BQ49" s="11">
        <f t="shared" si="34"/>
        <v>0</v>
      </c>
    </row>
    <row r="50" spans="2:69" x14ac:dyDescent="0.25">
      <c r="B50" s="86" t="s">
        <v>51</v>
      </c>
      <c r="C50" s="87"/>
      <c r="D50" s="20">
        <f t="shared" ref="D50" si="37">SUM(D51:D59)</f>
        <v>0</v>
      </c>
      <c r="E50" s="21"/>
      <c r="F50" s="22">
        <f t="shared" ref="F50:H50" si="38">SUM(F51:F59)</f>
        <v>0</v>
      </c>
      <c r="G50" s="23">
        <f t="shared" si="38"/>
        <v>0</v>
      </c>
      <c r="H50" s="32">
        <f t="shared" si="38"/>
        <v>0</v>
      </c>
      <c r="I50" s="42">
        <f>SUM(I51:I59)</f>
        <v>0</v>
      </c>
      <c r="J50" s="49">
        <f>SUM(J51:J59)</f>
        <v>0</v>
      </c>
      <c r="K50" s="60">
        <f>SUM(K51:K59)</f>
        <v>0</v>
      </c>
      <c r="L50" s="68">
        <f>SUM(L51:L59)</f>
        <v>0</v>
      </c>
      <c r="M50" s="78">
        <f>SUM(M51:M59)</f>
        <v>0</v>
      </c>
      <c r="N50" s="10">
        <f t="shared" ref="N50:BQ50" si="39">SUM(N51:N59)</f>
        <v>0</v>
      </c>
      <c r="O50" s="20">
        <f t="shared" si="39"/>
        <v>0</v>
      </c>
      <c r="P50" s="21">
        <f t="shared" si="39"/>
        <v>0</v>
      </c>
      <c r="Q50" s="22">
        <f t="shared" si="39"/>
        <v>0</v>
      </c>
      <c r="R50" s="23"/>
      <c r="S50" s="36"/>
      <c r="T50" s="42">
        <f t="shared" ref="T50:Y50" si="40">SUM(T51:T59)</f>
        <v>0</v>
      </c>
      <c r="U50" s="49">
        <f t="shared" si="40"/>
        <v>0</v>
      </c>
      <c r="V50" s="60">
        <f t="shared" si="40"/>
        <v>0</v>
      </c>
      <c r="W50" s="68">
        <f t="shared" si="40"/>
        <v>0</v>
      </c>
      <c r="X50" s="78">
        <f t="shared" si="40"/>
        <v>0</v>
      </c>
      <c r="Y50" s="10">
        <f t="shared" si="40"/>
        <v>0</v>
      </c>
      <c r="Z50" s="20"/>
      <c r="AA50" s="21"/>
      <c r="AB50" s="22"/>
      <c r="AC50" s="23">
        <f t="shared" ref="AC50:AI50" si="41">SUM(AC51:AC59)</f>
        <v>0</v>
      </c>
      <c r="AD50" s="36">
        <f t="shared" si="41"/>
        <v>0</v>
      </c>
      <c r="AE50" s="46">
        <f t="shared" si="41"/>
        <v>0</v>
      </c>
      <c r="AF50" s="53">
        <f t="shared" si="41"/>
        <v>0</v>
      </c>
      <c r="AG50" s="60">
        <f t="shared" si="41"/>
        <v>0</v>
      </c>
      <c r="AH50" s="68">
        <f t="shared" si="41"/>
        <v>0</v>
      </c>
      <c r="AI50" s="78">
        <f t="shared" si="41"/>
        <v>0</v>
      </c>
      <c r="AJ50" s="10">
        <f t="shared" si="39"/>
        <v>0</v>
      </c>
      <c r="AK50" s="20">
        <f t="shared" si="39"/>
        <v>0</v>
      </c>
      <c r="AL50" s="21">
        <f t="shared" si="39"/>
        <v>0</v>
      </c>
      <c r="AM50" s="22">
        <f t="shared" si="39"/>
        <v>0</v>
      </c>
      <c r="AN50" s="23">
        <f t="shared" si="39"/>
        <v>0</v>
      </c>
      <c r="AO50" s="32">
        <f t="shared" si="39"/>
        <v>0</v>
      </c>
      <c r="AP50" s="42">
        <f t="shared" si="39"/>
        <v>0</v>
      </c>
      <c r="AQ50" s="49">
        <f t="shared" si="39"/>
        <v>0</v>
      </c>
      <c r="AR50" s="60">
        <f t="shared" si="39"/>
        <v>0</v>
      </c>
      <c r="AS50" s="68">
        <f t="shared" si="39"/>
        <v>0</v>
      </c>
      <c r="AT50" s="78">
        <f t="shared" si="39"/>
        <v>0</v>
      </c>
      <c r="AU50" s="10">
        <f t="shared" si="39"/>
        <v>0</v>
      </c>
      <c r="AV50" s="20">
        <f t="shared" si="39"/>
        <v>0</v>
      </c>
      <c r="AW50" s="21">
        <f t="shared" si="39"/>
        <v>0</v>
      </c>
      <c r="AX50" s="22">
        <f t="shared" si="39"/>
        <v>0</v>
      </c>
      <c r="AY50" s="23">
        <f t="shared" si="39"/>
        <v>0</v>
      </c>
      <c r="AZ50" s="32">
        <f t="shared" si="39"/>
        <v>0</v>
      </c>
      <c r="BA50" s="42">
        <f t="shared" si="39"/>
        <v>0</v>
      </c>
      <c r="BB50" s="49">
        <f t="shared" si="39"/>
        <v>0</v>
      </c>
      <c r="BC50" s="60">
        <f t="shared" si="39"/>
        <v>0</v>
      </c>
      <c r="BD50" s="68">
        <f t="shared" si="39"/>
        <v>0</v>
      </c>
      <c r="BE50" s="78">
        <f t="shared" si="39"/>
        <v>0</v>
      </c>
      <c r="BF50" s="10">
        <f t="shared" si="39"/>
        <v>0</v>
      </c>
      <c r="BG50" s="20">
        <f t="shared" si="39"/>
        <v>0</v>
      </c>
      <c r="BH50" s="21"/>
      <c r="BI50" s="22"/>
      <c r="BJ50" s="23">
        <f t="shared" ref="BJ50:BP50" si="42">SUM(BJ51:BJ59)</f>
        <v>0</v>
      </c>
      <c r="BK50" s="36">
        <f t="shared" si="42"/>
        <v>0</v>
      </c>
      <c r="BL50" s="46">
        <f t="shared" si="42"/>
        <v>0</v>
      </c>
      <c r="BM50" s="53">
        <f t="shared" si="42"/>
        <v>0</v>
      </c>
      <c r="BN50" s="61">
        <f t="shared" si="42"/>
        <v>0</v>
      </c>
      <c r="BO50" s="69">
        <f t="shared" si="42"/>
        <v>0</v>
      </c>
      <c r="BP50" s="79">
        <f t="shared" si="42"/>
        <v>0</v>
      </c>
      <c r="BQ50" s="10">
        <f t="shared" si="39"/>
        <v>0</v>
      </c>
    </row>
    <row r="51" spans="2:69" x14ac:dyDescent="0.25">
      <c r="B51" s="8"/>
      <c r="C51" s="9" t="s">
        <v>52</v>
      </c>
      <c r="D51" s="24"/>
      <c r="E51" s="25"/>
      <c r="F51" s="26"/>
      <c r="G51" s="27"/>
      <c r="H51" s="33"/>
      <c r="I51" s="43"/>
      <c r="J51" s="50"/>
      <c r="K51" s="62"/>
      <c r="L51" s="70"/>
      <c r="M51" s="80"/>
      <c r="N51" s="11"/>
      <c r="O51" s="24"/>
      <c r="P51" s="25"/>
      <c r="Q51" s="26"/>
      <c r="R51" s="27"/>
      <c r="S51" s="37"/>
      <c r="T51" s="43"/>
      <c r="U51" s="50"/>
      <c r="V51" s="62"/>
      <c r="W51" s="70"/>
      <c r="X51" s="80"/>
      <c r="Y51" s="11"/>
      <c r="Z51" s="24"/>
      <c r="AA51" s="25"/>
      <c r="AB51" s="26"/>
      <c r="AC51" s="27">
        <f t="shared" ref="AC51:AI59" si="43">AA51+AB51</f>
        <v>0</v>
      </c>
      <c r="AD51" s="37">
        <f t="shared" si="43"/>
        <v>0</v>
      </c>
      <c r="AE51" s="47">
        <f t="shared" si="43"/>
        <v>0</v>
      </c>
      <c r="AF51" s="54">
        <f t="shared" si="43"/>
        <v>0</v>
      </c>
      <c r="AG51" s="63">
        <f t="shared" si="43"/>
        <v>0</v>
      </c>
      <c r="AH51" s="71">
        <f t="shared" si="43"/>
        <v>0</v>
      </c>
      <c r="AI51" s="81">
        <f t="shared" si="43"/>
        <v>0</v>
      </c>
      <c r="AJ51" s="12">
        <f t="shared" ref="AJ51:AJ59" si="44">N51+Y51</f>
        <v>0</v>
      </c>
      <c r="AK51" s="24"/>
      <c r="AL51" s="25"/>
      <c r="AM51" s="26"/>
      <c r="AN51" s="27"/>
      <c r="AO51" s="33"/>
      <c r="AP51" s="43"/>
      <c r="AQ51" s="50"/>
      <c r="AR51" s="62"/>
      <c r="AS51" s="70"/>
      <c r="AT51" s="80"/>
      <c r="AU51" s="11"/>
      <c r="AV51" s="24">
        <f>+AK51</f>
        <v>0</v>
      </c>
      <c r="AW51" s="25"/>
      <c r="AX51" s="26"/>
      <c r="AY51" s="27"/>
      <c r="AZ51" s="33"/>
      <c r="BA51" s="43"/>
      <c r="BB51" s="50"/>
      <c r="BC51" s="62"/>
      <c r="BD51" s="70"/>
      <c r="BE51" s="80"/>
      <c r="BF51" s="11">
        <f>+AU51</f>
        <v>0</v>
      </c>
      <c r="BG51" s="24">
        <f t="shared" ref="BG51:BG59" si="45">Z51-AK51</f>
        <v>0</v>
      </c>
      <c r="BH51" s="25"/>
      <c r="BI51" s="26"/>
      <c r="BJ51" s="27">
        <f t="shared" ref="BJ51:BP59" si="46">BG51-BH51</f>
        <v>0</v>
      </c>
      <c r="BK51" s="37">
        <f t="shared" si="46"/>
        <v>0</v>
      </c>
      <c r="BL51" s="47">
        <f t="shared" si="46"/>
        <v>0</v>
      </c>
      <c r="BM51" s="54">
        <f t="shared" si="46"/>
        <v>0</v>
      </c>
      <c r="BN51" s="64">
        <f t="shared" si="46"/>
        <v>0</v>
      </c>
      <c r="BO51" s="72">
        <f t="shared" si="46"/>
        <v>0</v>
      </c>
      <c r="BP51" s="82">
        <f t="shared" si="46"/>
        <v>0</v>
      </c>
      <c r="BQ51" s="12">
        <f t="shared" ref="BQ51:BQ59" si="47">AJ51-AU51</f>
        <v>0</v>
      </c>
    </row>
    <row r="52" spans="2:69" x14ac:dyDescent="0.25">
      <c r="B52" s="8"/>
      <c r="C52" s="9" t="s">
        <v>53</v>
      </c>
      <c r="D52" s="24"/>
      <c r="E52" s="25"/>
      <c r="F52" s="26"/>
      <c r="G52" s="27"/>
      <c r="H52" s="33"/>
      <c r="I52" s="43"/>
      <c r="J52" s="50"/>
      <c r="K52" s="62"/>
      <c r="L52" s="70"/>
      <c r="M52" s="80"/>
      <c r="N52" s="11"/>
      <c r="O52" s="24"/>
      <c r="P52" s="25"/>
      <c r="Q52" s="26"/>
      <c r="R52" s="27"/>
      <c r="S52" s="37"/>
      <c r="T52" s="43"/>
      <c r="U52" s="50"/>
      <c r="V52" s="62"/>
      <c r="W52" s="70"/>
      <c r="X52" s="80"/>
      <c r="Y52" s="11"/>
      <c r="Z52" s="24"/>
      <c r="AA52" s="25"/>
      <c r="AB52" s="26"/>
      <c r="AC52" s="27">
        <f t="shared" si="43"/>
        <v>0</v>
      </c>
      <c r="AD52" s="37">
        <f t="shared" si="43"/>
        <v>0</v>
      </c>
      <c r="AE52" s="47">
        <f t="shared" si="43"/>
        <v>0</v>
      </c>
      <c r="AF52" s="54">
        <f t="shared" si="43"/>
        <v>0</v>
      </c>
      <c r="AG52" s="63">
        <f t="shared" si="43"/>
        <v>0</v>
      </c>
      <c r="AH52" s="71">
        <f t="shared" si="43"/>
        <v>0</v>
      </c>
      <c r="AI52" s="81">
        <f t="shared" si="43"/>
        <v>0</v>
      </c>
      <c r="AJ52" s="12">
        <f t="shared" si="44"/>
        <v>0</v>
      </c>
      <c r="AK52" s="24"/>
      <c r="AL52" s="25"/>
      <c r="AM52" s="26"/>
      <c r="AN52" s="27"/>
      <c r="AO52" s="33"/>
      <c r="AP52" s="43"/>
      <c r="AQ52" s="50"/>
      <c r="AR52" s="62"/>
      <c r="AS52" s="70"/>
      <c r="AT52" s="80"/>
      <c r="AU52" s="11"/>
      <c r="AV52" s="24"/>
      <c r="AW52" s="25"/>
      <c r="AX52" s="26"/>
      <c r="AY52" s="27"/>
      <c r="AZ52" s="33"/>
      <c r="BA52" s="43"/>
      <c r="BB52" s="50"/>
      <c r="BC52" s="62"/>
      <c r="BD52" s="70"/>
      <c r="BE52" s="80"/>
      <c r="BF52" s="11"/>
      <c r="BG52" s="24">
        <f t="shared" si="45"/>
        <v>0</v>
      </c>
      <c r="BH52" s="25"/>
      <c r="BI52" s="26"/>
      <c r="BJ52" s="27">
        <f t="shared" si="46"/>
        <v>0</v>
      </c>
      <c r="BK52" s="37">
        <f t="shared" si="46"/>
        <v>0</v>
      </c>
      <c r="BL52" s="47">
        <f t="shared" si="46"/>
        <v>0</v>
      </c>
      <c r="BM52" s="54">
        <f t="shared" si="46"/>
        <v>0</v>
      </c>
      <c r="BN52" s="64">
        <f t="shared" si="46"/>
        <v>0</v>
      </c>
      <c r="BO52" s="72">
        <f t="shared" si="46"/>
        <v>0</v>
      </c>
      <c r="BP52" s="82">
        <f t="shared" si="46"/>
        <v>0</v>
      </c>
      <c r="BQ52" s="12">
        <f t="shared" si="47"/>
        <v>0</v>
      </c>
    </row>
    <row r="53" spans="2:69" x14ac:dyDescent="0.25">
      <c r="B53" s="8"/>
      <c r="C53" s="9" t="s">
        <v>54</v>
      </c>
      <c r="D53" s="24"/>
      <c r="E53" s="25"/>
      <c r="F53" s="26"/>
      <c r="G53" s="27"/>
      <c r="H53" s="33"/>
      <c r="I53" s="43"/>
      <c r="J53" s="50"/>
      <c r="K53" s="62"/>
      <c r="L53" s="70"/>
      <c r="M53" s="80"/>
      <c r="N53" s="11"/>
      <c r="O53" s="24"/>
      <c r="P53" s="25"/>
      <c r="Q53" s="26"/>
      <c r="R53" s="27"/>
      <c r="S53" s="37"/>
      <c r="T53" s="43"/>
      <c r="U53" s="50"/>
      <c r="V53" s="62"/>
      <c r="W53" s="70"/>
      <c r="X53" s="80"/>
      <c r="Y53" s="11"/>
      <c r="Z53" s="24"/>
      <c r="AA53" s="25"/>
      <c r="AB53" s="26"/>
      <c r="AC53" s="27">
        <f t="shared" si="43"/>
        <v>0</v>
      </c>
      <c r="AD53" s="37">
        <f t="shared" si="43"/>
        <v>0</v>
      </c>
      <c r="AE53" s="47">
        <f t="shared" si="43"/>
        <v>0</v>
      </c>
      <c r="AF53" s="54">
        <f t="shared" si="43"/>
        <v>0</v>
      </c>
      <c r="AG53" s="63">
        <f t="shared" si="43"/>
        <v>0</v>
      </c>
      <c r="AH53" s="71">
        <f t="shared" si="43"/>
        <v>0</v>
      </c>
      <c r="AI53" s="81">
        <f t="shared" si="43"/>
        <v>0</v>
      </c>
      <c r="AJ53" s="12">
        <f t="shared" si="44"/>
        <v>0</v>
      </c>
      <c r="AK53" s="24"/>
      <c r="AL53" s="25"/>
      <c r="AM53" s="26"/>
      <c r="AN53" s="27"/>
      <c r="AO53" s="33"/>
      <c r="AP53" s="43"/>
      <c r="AQ53" s="50"/>
      <c r="AR53" s="62"/>
      <c r="AS53" s="70"/>
      <c r="AT53" s="80"/>
      <c r="AU53" s="11"/>
      <c r="AV53" s="24"/>
      <c r="AW53" s="25"/>
      <c r="AX53" s="26"/>
      <c r="AY53" s="27"/>
      <c r="AZ53" s="33"/>
      <c r="BA53" s="43"/>
      <c r="BB53" s="50"/>
      <c r="BC53" s="62"/>
      <c r="BD53" s="70"/>
      <c r="BE53" s="80"/>
      <c r="BF53" s="11"/>
      <c r="BG53" s="24">
        <f t="shared" si="45"/>
        <v>0</v>
      </c>
      <c r="BH53" s="25"/>
      <c r="BI53" s="26"/>
      <c r="BJ53" s="27">
        <f t="shared" si="46"/>
        <v>0</v>
      </c>
      <c r="BK53" s="37">
        <f t="shared" si="46"/>
        <v>0</v>
      </c>
      <c r="BL53" s="47">
        <f t="shared" si="46"/>
        <v>0</v>
      </c>
      <c r="BM53" s="54">
        <f t="shared" si="46"/>
        <v>0</v>
      </c>
      <c r="BN53" s="64">
        <f t="shared" si="46"/>
        <v>0</v>
      </c>
      <c r="BO53" s="72">
        <f t="shared" si="46"/>
        <v>0</v>
      </c>
      <c r="BP53" s="82">
        <f t="shared" si="46"/>
        <v>0</v>
      </c>
      <c r="BQ53" s="12">
        <f t="shared" si="47"/>
        <v>0</v>
      </c>
    </row>
    <row r="54" spans="2:69" x14ac:dyDescent="0.25">
      <c r="B54" s="8"/>
      <c r="C54" s="9" t="s">
        <v>55</v>
      </c>
      <c r="D54" s="24"/>
      <c r="E54" s="25"/>
      <c r="F54" s="26"/>
      <c r="G54" s="27"/>
      <c r="H54" s="33"/>
      <c r="I54" s="43"/>
      <c r="J54" s="50"/>
      <c r="K54" s="62"/>
      <c r="L54" s="70"/>
      <c r="M54" s="80"/>
      <c r="N54" s="11"/>
      <c r="O54" s="24"/>
      <c r="P54" s="25"/>
      <c r="Q54" s="26"/>
      <c r="R54" s="27"/>
      <c r="S54" s="37"/>
      <c r="T54" s="43"/>
      <c r="U54" s="50"/>
      <c r="V54" s="62"/>
      <c r="W54" s="70"/>
      <c r="X54" s="80"/>
      <c r="Y54" s="11"/>
      <c r="Z54" s="24"/>
      <c r="AA54" s="25"/>
      <c r="AB54" s="26"/>
      <c r="AC54" s="27">
        <f t="shared" si="43"/>
        <v>0</v>
      </c>
      <c r="AD54" s="37">
        <f t="shared" si="43"/>
        <v>0</v>
      </c>
      <c r="AE54" s="47">
        <f t="shared" si="43"/>
        <v>0</v>
      </c>
      <c r="AF54" s="54">
        <f t="shared" si="43"/>
        <v>0</v>
      </c>
      <c r="AG54" s="63">
        <f t="shared" si="43"/>
        <v>0</v>
      </c>
      <c r="AH54" s="71">
        <f t="shared" si="43"/>
        <v>0</v>
      </c>
      <c r="AI54" s="81">
        <f t="shared" si="43"/>
        <v>0</v>
      </c>
      <c r="AJ54" s="12">
        <f t="shared" si="44"/>
        <v>0</v>
      </c>
      <c r="AK54" s="24"/>
      <c r="AL54" s="25"/>
      <c r="AM54" s="26"/>
      <c r="AN54" s="27"/>
      <c r="AO54" s="33"/>
      <c r="AP54" s="43"/>
      <c r="AQ54" s="50"/>
      <c r="AR54" s="62"/>
      <c r="AS54" s="70"/>
      <c r="AT54" s="80"/>
      <c r="AU54" s="11"/>
      <c r="AV54" s="24">
        <f>+AK54</f>
        <v>0</v>
      </c>
      <c r="AW54" s="25"/>
      <c r="AX54" s="26"/>
      <c r="AY54" s="27"/>
      <c r="AZ54" s="33"/>
      <c r="BA54" s="43"/>
      <c r="BB54" s="50"/>
      <c r="BC54" s="62"/>
      <c r="BD54" s="70"/>
      <c r="BE54" s="80"/>
      <c r="BF54" s="11">
        <f>+AU54</f>
        <v>0</v>
      </c>
      <c r="BG54" s="24">
        <f t="shared" si="45"/>
        <v>0</v>
      </c>
      <c r="BH54" s="25"/>
      <c r="BI54" s="26"/>
      <c r="BJ54" s="27">
        <f t="shared" si="46"/>
        <v>0</v>
      </c>
      <c r="BK54" s="37">
        <f t="shared" si="46"/>
        <v>0</v>
      </c>
      <c r="BL54" s="47">
        <f t="shared" si="46"/>
        <v>0</v>
      </c>
      <c r="BM54" s="54">
        <f t="shared" si="46"/>
        <v>0</v>
      </c>
      <c r="BN54" s="64">
        <f t="shared" si="46"/>
        <v>0</v>
      </c>
      <c r="BO54" s="72">
        <f t="shared" si="46"/>
        <v>0</v>
      </c>
      <c r="BP54" s="82">
        <f t="shared" si="46"/>
        <v>0</v>
      </c>
      <c r="BQ54" s="12">
        <f t="shared" si="47"/>
        <v>0</v>
      </c>
    </row>
    <row r="55" spans="2:69" x14ac:dyDescent="0.25">
      <c r="B55" s="8"/>
      <c r="C55" s="9" t="s">
        <v>56</v>
      </c>
      <c r="D55" s="24"/>
      <c r="E55" s="25"/>
      <c r="F55" s="26"/>
      <c r="G55" s="27"/>
      <c r="H55" s="33"/>
      <c r="I55" s="43"/>
      <c r="J55" s="50"/>
      <c r="K55" s="62"/>
      <c r="L55" s="70"/>
      <c r="M55" s="80"/>
      <c r="N55" s="11"/>
      <c r="O55" s="24"/>
      <c r="P55" s="25"/>
      <c r="Q55" s="26"/>
      <c r="R55" s="27"/>
      <c r="S55" s="37"/>
      <c r="T55" s="43"/>
      <c r="U55" s="50"/>
      <c r="V55" s="62"/>
      <c r="W55" s="70"/>
      <c r="X55" s="80"/>
      <c r="Y55" s="11"/>
      <c r="Z55" s="24"/>
      <c r="AA55" s="25"/>
      <c r="AB55" s="26"/>
      <c r="AC55" s="27">
        <f t="shared" si="43"/>
        <v>0</v>
      </c>
      <c r="AD55" s="37">
        <f t="shared" si="43"/>
        <v>0</v>
      </c>
      <c r="AE55" s="47">
        <f t="shared" si="43"/>
        <v>0</v>
      </c>
      <c r="AF55" s="54">
        <f t="shared" si="43"/>
        <v>0</v>
      </c>
      <c r="AG55" s="63">
        <f t="shared" si="43"/>
        <v>0</v>
      </c>
      <c r="AH55" s="71">
        <f t="shared" si="43"/>
        <v>0</v>
      </c>
      <c r="AI55" s="81">
        <f t="shared" si="43"/>
        <v>0</v>
      </c>
      <c r="AJ55" s="12">
        <f t="shared" si="44"/>
        <v>0</v>
      </c>
      <c r="AK55" s="24"/>
      <c r="AL55" s="25"/>
      <c r="AM55" s="26"/>
      <c r="AN55" s="27"/>
      <c r="AO55" s="33"/>
      <c r="AP55" s="43"/>
      <c r="AQ55" s="50"/>
      <c r="AR55" s="62"/>
      <c r="AS55" s="70"/>
      <c r="AT55" s="80"/>
      <c r="AU55" s="11"/>
      <c r="AV55" s="24"/>
      <c r="AW55" s="25"/>
      <c r="AX55" s="26"/>
      <c r="AY55" s="27"/>
      <c r="AZ55" s="33"/>
      <c r="BA55" s="43"/>
      <c r="BB55" s="50"/>
      <c r="BC55" s="62"/>
      <c r="BD55" s="70"/>
      <c r="BE55" s="80"/>
      <c r="BF55" s="11"/>
      <c r="BG55" s="24">
        <f t="shared" si="45"/>
        <v>0</v>
      </c>
      <c r="BH55" s="25"/>
      <c r="BI55" s="26"/>
      <c r="BJ55" s="27">
        <f t="shared" si="46"/>
        <v>0</v>
      </c>
      <c r="BK55" s="37">
        <f t="shared" si="46"/>
        <v>0</v>
      </c>
      <c r="BL55" s="47">
        <f t="shared" si="46"/>
        <v>0</v>
      </c>
      <c r="BM55" s="54">
        <f t="shared" si="46"/>
        <v>0</v>
      </c>
      <c r="BN55" s="64">
        <f t="shared" si="46"/>
        <v>0</v>
      </c>
      <c r="BO55" s="72">
        <f t="shared" si="46"/>
        <v>0</v>
      </c>
      <c r="BP55" s="82">
        <f t="shared" si="46"/>
        <v>0</v>
      </c>
      <c r="BQ55" s="12">
        <f t="shared" si="47"/>
        <v>0</v>
      </c>
    </row>
    <row r="56" spans="2:69" x14ac:dyDescent="0.25">
      <c r="B56" s="8"/>
      <c r="C56" s="9" t="s">
        <v>57</v>
      </c>
      <c r="D56" s="24"/>
      <c r="E56" s="25"/>
      <c r="F56" s="26"/>
      <c r="G56" s="27"/>
      <c r="H56" s="33"/>
      <c r="I56" s="43"/>
      <c r="J56" s="50"/>
      <c r="K56" s="62"/>
      <c r="L56" s="70"/>
      <c r="M56" s="80"/>
      <c r="N56" s="11"/>
      <c r="O56" s="24"/>
      <c r="P56" s="25"/>
      <c r="Q56" s="26"/>
      <c r="R56" s="27"/>
      <c r="S56" s="37"/>
      <c r="T56" s="43"/>
      <c r="U56" s="50"/>
      <c r="V56" s="62"/>
      <c r="W56" s="70"/>
      <c r="X56" s="80"/>
      <c r="Y56" s="11"/>
      <c r="Z56" s="24"/>
      <c r="AA56" s="25"/>
      <c r="AB56" s="26"/>
      <c r="AC56" s="27">
        <f t="shared" si="43"/>
        <v>0</v>
      </c>
      <c r="AD56" s="37">
        <f t="shared" si="43"/>
        <v>0</v>
      </c>
      <c r="AE56" s="47">
        <f t="shared" si="43"/>
        <v>0</v>
      </c>
      <c r="AF56" s="54">
        <f t="shared" si="43"/>
        <v>0</v>
      </c>
      <c r="AG56" s="63">
        <f t="shared" si="43"/>
        <v>0</v>
      </c>
      <c r="AH56" s="71">
        <f t="shared" si="43"/>
        <v>0</v>
      </c>
      <c r="AI56" s="81">
        <f t="shared" si="43"/>
        <v>0</v>
      </c>
      <c r="AJ56" s="12">
        <f t="shared" si="44"/>
        <v>0</v>
      </c>
      <c r="AK56" s="24"/>
      <c r="AL56" s="25"/>
      <c r="AM56" s="26"/>
      <c r="AN56" s="27"/>
      <c r="AO56" s="33"/>
      <c r="AP56" s="43"/>
      <c r="AQ56" s="50"/>
      <c r="AR56" s="62"/>
      <c r="AS56" s="70"/>
      <c r="AT56" s="80"/>
      <c r="AU56" s="11"/>
      <c r="AV56" s="24"/>
      <c r="AW56" s="25"/>
      <c r="AX56" s="26"/>
      <c r="AY56" s="27"/>
      <c r="AZ56" s="33"/>
      <c r="BA56" s="43"/>
      <c r="BB56" s="50"/>
      <c r="BC56" s="62"/>
      <c r="BD56" s="70"/>
      <c r="BE56" s="80"/>
      <c r="BF56" s="11"/>
      <c r="BG56" s="24">
        <f t="shared" si="45"/>
        <v>0</v>
      </c>
      <c r="BH56" s="25"/>
      <c r="BI56" s="26"/>
      <c r="BJ56" s="27">
        <f t="shared" si="46"/>
        <v>0</v>
      </c>
      <c r="BK56" s="37">
        <f t="shared" si="46"/>
        <v>0</v>
      </c>
      <c r="BL56" s="47">
        <f t="shared" si="46"/>
        <v>0</v>
      </c>
      <c r="BM56" s="54">
        <f t="shared" si="46"/>
        <v>0</v>
      </c>
      <c r="BN56" s="64">
        <f t="shared" si="46"/>
        <v>0</v>
      </c>
      <c r="BO56" s="72">
        <f t="shared" si="46"/>
        <v>0</v>
      </c>
      <c r="BP56" s="82">
        <f t="shared" si="46"/>
        <v>0</v>
      </c>
      <c r="BQ56" s="12">
        <f t="shared" si="47"/>
        <v>0</v>
      </c>
    </row>
    <row r="57" spans="2:69" x14ac:dyDescent="0.25">
      <c r="B57" s="8"/>
      <c r="C57" s="9" t="s">
        <v>58</v>
      </c>
      <c r="D57" s="24"/>
      <c r="E57" s="25"/>
      <c r="F57" s="26"/>
      <c r="G57" s="27"/>
      <c r="H57" s="33"/>
      <c r="I57" s="43"/>
      <c r="J57" s="50"/>
      <c r="K57" s="62"/>
      <c r="L57" s="70"/>
      <c r="M57" s="80"/>
      <c r="N57" s="11"/>
      <c r="O57" s="24"/>
      <c r="P57" s="25"/>
      <c r="Q57" s="26"/>
      <c r="R57" s="27"/>
      <c r="S57" s="37"/>
      <c r="T57" s="43"/>
      <c r="U57" s="50"/>
      <c r="V57" s="62"/>
      <c r="W57" s="70"/>
      <c r="X57" s="80"/>
      <c r="Y57" s="11"/>
      <c r="Z57" s="24"/>
      <c r="AA57" s="25"/>
      <c r="AB57" s="26"/>
      <c r="AC57" s="27">
        <f t="shared" si="43"/>
        <v>0</v>
      </c>
      <c r="AD57" s="37">
        <f t="shared" si="43"/>
        <v>0</v>
      </c>
      <c r="AE57" s="47">
        <f t="shared" si="43"/>
        <v>0</v>
      </c>
      <c r="AF57" s="54">
        <f t="shared" si="43"/>
        <v>0</v>
      </c>
      <c r="AG57" s="63">
        <f t="shared" si="43"/>
        <v>0</v>
      </c>
      <c r="AH57" s="71">
        <f t="shared" si="43"/>
        <v>0</v>
      </c>
      <c r="AI57" s="81">
        <f t="shared" si="43"/>
        <v>0</v>
      </c>
      <c r="AJ57" s="12">
        <f t="shared" si="44"/>
        <v>0</v>
      </c>
      <c r="AK57" s="24"/>
      <c r="AL57" s="25"/>
      <c r="AM57" s="26"/>
      <c r="AN57" s="27"/>
      <c r="AO57" s="33"/>
      <c r="AP57" s="43"/>
      <c r="AQ57" s="50"/>
      <c r="AR57" s="62"/>
      <c r="AS57" s="70"/>
      <c r="AT57" s="80"/>
      <c r="AU57" s="11"/>
      <c r="AV57" s="24"/>
      <c r="AW57" s="25"/>
      <c r="AX57" s="26"/>
      <c r="AY57" s="27"/>
      <c r="AZ57" s="33"/>
      <c r="BA57" s="43"/>
      <c r="BB57" s="50"/>
      <c r="BC57" s="62"/>
      <c r="BD57" s="70"/>
      <c r="BE57" s="80"/>
      <c r="BF57" s="11"/>
      <c r="BG57" s="24">
        <f t="shared" si="45"/>
        <v>0</v>
      </c>
      <c r="BH57" s="25"/>
      <c r="BI57" s="26"/>
      <c r="BJ57" s="27">
        <f t="shared" si="46"/>
        <v>0</v>
      </c>
      <c r="BK57" s="37">
        <f t="shared" si="46"/>
        <v>0</v>
      </c>
      <c r="BL57" s="47">
        <f t="shared" si="46"/>
        <v>0</v>
      </c>
      <c r="BM57" s="54">
        <f t="shared" si="46"/>
        <v>0</v>
      </c>
      <c r="BN57" s="64">
        <f t="shared" si="46"/>
        <v>0</v>
      </c>
      <c r="BO57" s="72">
        <f t="shared" si="46"/>
        <v>0</v>
      </c>
      <c r="BP57" s="82">
        <f t="shared" si="46"/>
        <v>0</v>
      </c>
      <c r="BQ57" s="12">
        <f t="shared" si="47"/>
        <v>0</v>
      </c>
    </row>
    <row r="58" spans="2:69" x14ac:dyDescent="0.25">
      <c r="B58" s="8"/>
      <c r="C58" s="9" t="s">
        <v>59</v>
      </c>
      <c r="D58" s="24"/>
      <c r="E58" s="25"/>
      <c r="F58" s="26"/>
      <c r="G58" s="27"/>
      <c r="H58" s="33"/>
      <c r="I58" s="43"/>
      <c r="J58" s="50"/>
      <c r="K58" s="62"/>
      <c r="L58" s="70"/>
      <c r="M58" s="80"/>
      <c r="N58" s="11"/>
      <c r="O58" s="24"/>
      <c r="P58" s="25"/>
      <c r="Q58" s="26"/>
      <c r="R58" s="27"/>
      <c r="S58" s="37"/>
      <c r="T58" s="43"/>
      <c r="U58" s="50"/>
      <c r="V58" s="62"/>
      <c r="W58" s="70"/>
      <c r="X58" s="80"/>
      <c r="Y58" s="11"/>
      <c r="Z58" s="24"/>
      <c r="AA58" s="25"/>
      <c r="AB58" s="26"/>
      <c r="AC58" s="27">
        <f t="shared" si="43"/>
        <v>0</v>
      </c>
      <c r="AD58" s="37">
        <f t="shared" si="43"/>
        <v>0</v>
      </c>
      <c r="AE58" s="47">
        <f t="shared" si="43"/>
        <v>0</v>
      </c>
      <c r="AF58" s="54">
        <f t="shared" si="43"/>
        <v>0</v>
      </c>
      <c r="AG58" s="63">
        <f t="shared" si="43"/>
        <v>0</v>
      </c>
      <c r="AH58" s="71">
        <f t="shared" si="43"/>
        <v>0</v>
      </c>
      <c r="AI58" s="81">
        <f t="shared" si="43"/>
        <v>0</v>
      </c>
      <c r="AJ58" s="12">
        <f t="shared" si="44"/>
        <v>0</v>
      </c>
      <c r="AK58" s="24"/>
      <c r="AL58" s="25"/>
      <c r="AM58" s="26"/>
      <c r="AN58" s="27"/>
      <c r="AO58" s="33"/>
      <c r="AP58" s="43"/>
      <c r="AQ58" s="50"/>
      <c r="AR58" s="62"/>
      <c r="AS58" s="70"/>
      <c r="AT58" s="80"/>
      <c r="AU58" s="11"/>
      <c r="AV58" s="24"/>
      <c r="AW58" s="25"/>
      <c r="AX58" s="26"/>
      <c r="AY58" s="27"/>
      <c r="AZ58" s="33"/>
      <c r="BA58" s="43"/>
      <c r="BB58" s="50"/>
      <c r="BC58" s="62"/>
      <c r="BD58" s="70"/>
      <c r="BE58" s="80"/>
      <c r="BF58" s="11"/>
      <c r="BG58" s="24">
        <f t="shared" si="45"/>
        <v>0</v>
      </c>
      <c r="BH58" s="25"/>
      <c r="BI58" s="26"/>
      <c r="BJ58" s="27">
        <f t="shared" si="46"/>
        <v>0</v>
      </c>
      <c r="BK58" s="37">
        <f t="shared" si="46"/>
        <v>0</v>
      </c>
      <c r="BL58" s="47">
        <f t="shared" si="46"/>
        <v>0</v>
      </c>
      <c r="BM58" s="54">
        <f t="shared" si="46"/>
        <v>0</v>
      </c>
      <c r="BN58" s="64">
        <f t="shared" si="46"/>
        <v>0</v>
      </c>
      <c r="BO58" s="72">
        <f t="shared" si="46"/>
        <v>0</v>
      </c>
      <c r="BP58" s="82">
        <f t="shared" si="46"/>
        <v>0</v>
      </c>
      <c r="BQ58" s="12">
        <f t="shared" si="47"/>
        <v>0</v>
      </c>
    </row>
    <row r="59" spans="2:69" x14ac:dyDescent="0.25">
      <c r="B59" s="8"/>
      <c r="C59" s="9" t="s">
        <v>60</v>
      </c>
      <c r="D59" s="24"/>
      <c r="E59" s="25"/>
      <c r="F59" s="26"/>
      <c r="G59" s="27"/>
      <c r="H59" s="33"/>
      <c r="I59" s="43"/>
      <c r="J59" s="50"/>
      <c r="K59" s="62"/>
      <c r="L59" s="70"/>
      <c r="M59" s="80"/>
      <c r="N59" s="11"/>
      <c r="O59" s="24"/>
      <c r="P59" s="25"/>
      <c r="Q59" s="26"/>
      <c r="R59" s="27"/>
      <c r="S59" s="37"/>
      <c r="T59" s="43"/>
      <c r="U59" s="50"/>
      <c r="V59" s="62"/>
      <c r="W59" s="70"/>
      <c r="X59" s="80"/>
      <c r="Y59" s="11"/>
      <c r="Z59" s="24"/>
      <c r="AA59" s="25"/>
      <c r="AB59" s="26"/>
      <c r="AC59" s="27">
        <f t="shared" si="43"/>
        <v>0</v>
      </c>
      <c r="AD59" s="37">
        <f t="shared" si="43"/>
        <v>0</v>
      </c>
      <c r="AE59" s="47">
        <f t="shared" si="43"/>
        <v>0</v>
      </c>
      <c r="AF59" s="54">
        <f t="shared" si="43"/>
        <v>0</v>
      </c>
      <c r="AG59" s="63">
        <f t="shared" si="43"/>
        <v>0</v>
      </c>
      <c r="AH59" s="71">
        <f t="shared" si="43"/>
        <v>0</v>
      </c>
      <c r="AI59" s="81">
        <f t="shared" si="43"/>
        <v>0</v>
      </c>
      <c r="AJ59" s="12">
        <f t="shared" si="44"/>
        <v>0</v>
      </c>
      <c r="AK59" s="24"/>
      <c r="AL59" s="25"/>
      <c r="AM59" s="26"/>
      <c r="AN59" s="27"/>
      <c r="AO59" s="33"/>
      <c r="AP59" s="43"/>
      <c r="AQ59" s="50"/>
      <c r="AR59" s="62"/>
      <c r="AS59" s="70"/>
      <c r="AT59" s="80"/>
      <c r="AU59" s="11"/>
      <c r="AV59" s="24">
        <f>+AK59</f>
        <v>0</v>
      </c>
      <c r="AW59" s="25"/>
      <c r="AX59" s="26"/>
      <c r="AY59" s="27"/>
      <c r="AZ59" s="33"/>
      <c r="BA59" s="43"/>
      <c r="BB59" s="50"/>
      <c r="BC59" s="62"/>
      <c r="BD59" s="70"/>
      <c r="BE59" s="80"/>
      <c r="BF59" s="11">
        <f>+AU59</f>
        <v>0</v>
      </c>
      <c r="BG59" s="24">
        <f t="shared" si="45"/>
        <v>0</v>
      </c>
      <c r="BH59" s="25"/>
      <c r="BI59" s="26"/>
      <c r="BJ59" s="27">
        <f t="shared" si="46"/>
        <v>0</v>
      </c>
      <c r="BK59" s="37">
        <f t="shared" si="46"/>
        <v>0</v>
      </c>
      <c r="BL59" s="47">
        <f t="shared" si="46"/>
        <v>0</v>
      </c>
      <c r="BM59" s="54">
        <f t="shared" si="46"/>
        <v>0</v>
      </c>
      <c r="BN59" s="64">
        <f t="shared" si="46"/>
        <v>0</v>
      </c>
      <c r="BO59" s="72">
        <f t="shared" si="46"/>
        <v>0</v>
      </c>
      <c r="BP59" s="82">
        <f t="shared" si="46"/>
        <v>0</v>
      </c>
      <c r="BQ59" s="12">
        <f t="shared" si="47"/>
        <v>0</v>
      </c>
    </row>
    <row r="60" spans="2:69" x14ac:dyDescent="0.25">
      <c r="B60" s="86" t="s">
        <v>61</v>
      </c>
      <c r="C60" s="87"/>
      <c r="D60" s="20">
        <f t="shared" ref="D60" si="48">SUM(D61:D63)</f>
        <v>0</v>
      </c>
      <c r="E60" s="21"/>
      <c r="F60" s="22">
        <f t="shared" ref="F60:BQ60" si="49">SUM(F61:F63)</f>
        <v>0</v>
      </c>
      <c r="G60" s="23">
        <f t="shared" si="49"/>
        <v>0</v>
      </c>
      <c r="H60" s="32">
        <f t="shared" si="49"/>
        <v>0</v>
      </c>
      <c r="I60" s="42">
        <f t="shared" si="49"/>
        <v>0</v>
      </c>
      <c r="J60" s="49">
        <f t="shared" si="49"/>
        <v>0</v>
      </c>
      <c r="K60" s="60">
        <f t="shared" si="49"/>
        <v>0</v>
      </c>
      <c r="L60" s="68">
        <f t="shared" si="49"/>
        <v>0</v>
      </c>
      <c r="M60" s="78">
        <f t="shared" si="49"/>
        <v>0</v>
      </c>
      <c r="N60" s="10">
        <f t="shared" si="49"/>
        <v>0</v>
      </c>
      <c r="O60" s="20">
        <f t="shared" si="49"/>
        <v>0</v>
      </c>
      <c r="P60" s="21">
        <f t="shared" si="49"/>
        <v>0</v>
      </c>
      <c r="Q60" s="22">
        <f t="shared" si="49"/>
        <v>0</v>
      </c>
      <c r="R60" s="23"/>
      <c r="S60" s="36"/>
      <c r="T60" s="42">
        <f t="shared" ref="T60:X60" si="50">SUM(T61:T63)</f>
        <v>0</v>
      </c>
      <c r="U60" s="49">
        <f t="shared" si="50"/>
        <v>0</v>
      </c>
      <c r="V60" s="60">
        <f t="shared" si="50"/>
        <v>0</v>
      </c>
      <c r="W60" s="68">
        <f t="shared" si="50"/>
        <v>0</v>
      </c>
      <c r="X60" s="78">
        <f t="shared" si="50"/>
        <v>0</v>
      </c>
      <c r="Y60" s="10">
        <f t="shared" si="49"/>
        <v>0</v>
      </c>
      <c r="Z60" s="20"/>
      <c r="AA60" s="21"/>
      <c r="AB60" s="22"/>
      <c r="AC60" s="23">
        <f t="shared" ref="AC60:AI60" si="51">SUM(AC61:AC63)</f>
        <v>0</v>
      </c>
      <c r="AD60" s="36">
        <f t="shared" si="51"/>
        <v>0</v>
      </c>
      <c r="AE60" s="46">
        <f t="shared" si="51"/>
        <v>0</v>
      </c>
      <c r="AF60" s="53">
        <f t="shared" si="51"/>
        <v>0</v>
      </c>
      <c r="AG60" s="60">
        <f t="shared" si="51"/>
        <v>0</v>
      </c>
      <c r="AH60" s="68">
        <f t="shared" si="51"/>
        <v>0</v>
      </c>
      <c r="AI60" s="78">
        <f t="shared" si="51"/>
        <v>0</v>
      </c>
      <c r="AJ60" s="10">
        <f t="shared" si="49"/>
        <v>0</v>
      </c>
      <c r="AK60" s="20">
        <f t="shared" si="49"/>
        <v>0</v>
      </c>
      <c r="AL60" s="21">
        <f t="shared" si="49"/>
        <v>0</v>
      </c>
      <c r="AM60" s="22">
        <f t="shared" si="49"/>
        <v>0</v>
      </c>
      <c r="AN60" s="23">
        <f t="shared" si="49"/>
        <v>0</v>
      </c>
      <c r="AO60" s="32">
        <f t="shared" si="49"/>
        <v>0</v>
      </c>
      <c r="AP60" s="42">
        <f t="shared" si="49"/>
        <v>0</v>
      </c>
      <c r="AQ60" s="49">
        <f t="shared" si="49"/>
        <v>0</v>
      </c>
      <c r="AR60" s="60">
        <f t="shared" si="49"/>
        <v>0</v>
      </c>
      <c r="AS60" s="68">
        <f t="shared" si="49"/>
        <v>0</v>
      </c>
      <c r="AT60" s="78">
        <f t="shared" si="49"/>
        <v>0</v>
      </c>
      <c r="AU60" s="10">
        <f t="shared" si="49"/>
        <v>0</v>
      </c>
      <c r="AV60" s="20">
        <f t="shared" si="49"/>
        <v>0</v>
      </c>
      <c r="AW60" s="21">
        <f t="shared" si="49"/>
        <v>0</v>
      </c>
      <c r="AX60" s="22">
        <f t="shared" si="49"/>
        <v>0</v>
      </c>
      <c r="AY60" s="23">
        <f t="shared" si="49"/>
        <v>0</v>
      </c>
      <c r="AZ60" s="32">
        <f t="shared" si="49"/>
        <v>0</v>
      </c>
      <c r="BA60" s="42">
        <f t="shared" si="49"/>
        <v>0</v>
      </c>
      <c r="BB60" s="49">
        <f t="shared" si="49"/>
        <v>0</v>
      </c>
      <c r="BC60" s="60">
        <f t="shared" si="49"/>
        <v>0</v>
      </c>
      <c r="BD60" s="68">
        <f t="shared" si="49"/>
        <v>0</v>
      </c>
      <c r="BE60" s="78">
        <f t="shared" si="49"/>
        <v>0</v>
      </c>
      <c r="BF60" s="10">
        <f t="shared" si="49"/>
        <v>0</v>
      </c>
      <c r="BG60" s="20">
        <f t="shared" si="49"/>
        <v>0</v>
      </c>
      <c r="BH60" s="21"/>
      <c r="BI60" s="22"/>
      <c r="BJ60" s="23">
        <f t="shared" ref="BJ60:BP60" si="52">SUM(BJ61:BJ63)</f>
        <v>0</v>
      </c>
      <c r="BK60" s="36">
        <f t="shared" si="52"/>
        <v>0</v>
      </c>
      <c r="BL60" s="46">
        <f t="shared" si="52"/>
        <v>0</v>
      </c>
      <c r="BM60" s="53">
        <f t="shared" si="52"/>
        <v>0</v>
      </c>
      <c r="BN60" s="61">
        <f t="shared" si="52"/>
        <v>0</v>
      </c>
      <c r="BO60" s="69">
        <f t="shared" si="52"/>
        <v>0</v>
      </c>
      <c r="BP60" s="79">
        <f t="shared" si="52"/>
        <v>0</v>
      </c>
      <c r="BQ60" s="10">
        <f t="shared" si="49"/>
        <v>0</v>
      </c>
    </row>
    <row r="61" spans="2:69" x14ac:dyDescent="0.25">
      <c r="B61" s="8"/>
      <c r="C61" s="9" t="s">
        <v>62</v>
      </c>
      <c r="D61" s="24"/>
      <c r="E61" s="25"/>
      <c r="F61" s="26"/>
      <c r="G61" s="27"/>
      <c r="H61" s="33"/>
      <c r="I61" s="43"/>
      <c r="J61" s="50"/>
      <c r="K61" s="62"/>
      <c r="L61" s="70"/>
      <c r="M61" s="80"/>
      <c r="N61" s="11"/>
      <c r="O61" s="24"/>
      <c r="P61" s="25"/>
      <c r="Q61" s="26"/>
      <c r="R61" s="27"/>
      <c r="S61" s="37"/>
      <c r="T61" s="43"/>
      <c r="U61" s="50"/>
      <c r="V61" s="62"/>
      <c r="W61" s="70"/>
      <c r="X61" s="80"/>
      <c r="Y61" s="11"/>
      <c r="Z61" s="24"/>
      <c r="AA61" s="25"/>
      <c r="AB61" s="26"/>
      <c r="AC61" s="27">
        <f t="shared" ref="AC61:AI63" si="53">AA61+AB61</f>
        <v>0</v>
      </c>
      <c r="AD61" s="37">
        <f t="shared" si="53"/>
        <v>0</v>
      </c>
      <c r="AE61" s="47">
        <f t="shared" si="53"/>
        <v>0</v>
      </c>
      <c r="AF61" s="54">
        <f t="shared" si="53"/>
        <v>0</v>
      </c>
      <c r="AG61" s="63">
        <f t="shared" si="53"/>
        <v>0</v>
      </c>
      <c r="AH61" s="71">
        <f t="shared" si="53"/>
        <v>0</v>
      </c>
      <c r="AI61" s="81">
        <f t="shared" si="53"/>
        <v>0</v>
      </c>
      <c r="AJ61" s="12">
        <f>N61+Y61</f>
        <v>0</v>
      </c>
      <c r="AK61" s="24"/>
      <c r="AL61" s="25"/>
      <c r="AM61" s="26"/>
      <c r="AN61" s="27"/>
      <c r="AO61" s="33"/>
      <c r="AP61" s="43"/>
      <c r="AQ61" s="50"/>
      <c r="AR61" s="62"/>
      <c r="AS61" s="70"/>
      <c r="AT61" s="80"/>
      <c r="AU61" s="11"/>
      <c r="AV61" s="24"/>
      <c r="AW61" s="25"/>
      <c r="AX61" s="26"/>
      <c r="AY61" s="27"/>
      <c r="AZ61" s="33"/>
      <c r="BA61" s="43"/>
      <c r="BB61" s="50"/>
      <c r="BC61" s="62"/>
      <c r="BD61" s="70"/>
      <c r="BE61" s="80"/>
      <c r="BF61" s="11"/>
      <c r="BG61" s="24">
        <f>Z61-AK61</f>
        <v>0</v>
      </c>
      <c r="BH61" s="25"/>
      <c r="BI61" s="26"/>
      <c r="BJ61" s="27">
        <f t="shared" ref="BJ61:BP63" si="54">BG61-BH61</f>
        <v>0</v>
      </c>
      <c r="BK61" s="37">
        <f t="shared" si="54"/>
        <v>0</v>
      </c>
      <c r="BL61" s="47">
        <f t="shared" si="54"/>
        <v>0</v>
      </c>
      <c r="BM61" s="54">
        <f t="shared" si="54"/>
        <v>0</v>
      </c>
      <c r="BN61" s="64">
        <f t="shared" si="54"/>
        <v>0</v>
      </c>
      <c r="BO61" s="72">
        <f t="shared" si="54"/>
        <v>0</v>
      </c>
      <c r="BP61" s="82">
        <f t="shared" si="54"/>
        <v>0</v>
      </c>
      <c r="BQ61" s="12">
        <f>AJ61-AU61</f>
        <v>0</v>
      </c>
    </row>
    <row r="62" spans="2:69" x14ac:dyDescent="0.25">
      <c r="B62" s="8"/>
      <c r="C62" s="9" t="s">
        <v>63</v>
      </c>
      <c r="D62" s="24"/>
      <c r="E62" s="25"/>
      <c r="F62" s="26"/>
      <c r="G62" s="27"/>
      <c r="H62" s="33"/>
      <c r="I62" s="43"/>
      <c r="J62" s="50"/>
      <c r="K62" s="62"/>
      <c r="L62" s="70"/>
      <c r="M62" s="80"/>
      <c r="N62" s="11"/>
      <c r="O62" s="24"/>
      <c r="P62" s="25"/>
      <c r="Q62" s="26"/>
      <c r="R62" s="27"/>
      <c r="S62" s="37"/>
      <c r="T62" s="43"/>
      <c r="U62" s="50"/>
      <c r="V62" s="62"/>
      <c r="W62" s="70"/>
      <c r="X62" s="80"/>
      <c r="Y62" s="11"/>
      <c r="Z62" s="24"/>
      <c r="AA62" s="25"/>
      <c r="AB62" s="26"/>
      <c r="AC62" s="27">
        <f t="shared" si="53"/>
        <v>0</v>
      </c>
      <c r="AD62" s="37">
        <f t="shared" si="53"/>
        <v>0</v>
      </c>
      <c r="AE62" s="47">
        <f t="shared" si="53"/>
        <v>0</v>
      </c>
      <c r="AF62" s="54">
        <f t="shared" si="53"/>
        <v>0</v>
      </c>
      <c r="AG62" s="63">
        <f t="shared" si="53"/>
        <v>0</v>
      </c>
      <c r="AH62" s="71">
        <f t="shared" si="53"/>
        <v>0</v>
      </c>
      <c r="AI62" s="81">
        <f t="shared" si="53"/>
        <v>0</v>
      </c>
      <c r="AJ62" s="12">
        <f>N62+Y62</f>
        <v>0</v>
      </c>
      <c r="AK62" s="24"/>
      <c r="AL62" s="25"/>
      <c r="AM62" s="26"/>
      <c r="AN62" s="27"/>
      <c r="AO62" s="33"/>
      <c r="AP62" s="43"/>
      <c r="AQ62" s="50"/>
      <c r="AR62" s="62"/>
      <c r="AS62" s="70"/>
      <c r="AT62" s="80"/>
      <c r="AU62" s="11"/>
      <c r="AV62" s="24"/>
      <c r="AW62" s="25"/>
      <c r="AX62" s="26"/>
      <c r="AY62" s="27"/>
      <c r="AZ62" s="33"/>
      <c r="BA62" s="43"/>
      <c r="BB62" s="50"/>
      <c r="BC62" s="62"/>
      <c r="BD62" s="70"/>
      <c r="BE62" s="80"/>
      <c r="BF62" s="11"/>
      <c r="BG62" s="24">
        <f>Z62-AK62</f>
        <v>0</v>
      </c>
      <c r="BH62" s="25"/>
      <c r="BI62" s="26"/>
      <c r="BJ62" s="27">
        <f t="shared" si="54"/>
        <v>0</v>
      </c>
      <c r="BK62" s="37">
        <f t="shared" si="54"/>
        <v>0</v>
      </c>
      <c r="BL62" s="47">
        <f t="shared" si="54"/>
        <v>0</v>
      </c>
      <c r="BM62" s="54">
        <f t="shared" si="54"/>
        <v>0</v>
      </c>
      <c r="BN62" s="64">
        <f t="shared" si="54"/>
        <v>0</v>
      </c>
      <c r="BO62" s="72">
        <f t="shared" si="54"/>
        <v>0</v>
      </c>
      <c r="BP62" s="82">
        <f t="shared" si="54"/>
        <v>0</v>
      </c>
      <c r="BQ62" s="12">
        <f>AJ62-AU62</f>
        <v>0</v>
      </c>
    </row>
    <row r="63" spans="2:69" x14ac:dyDescent="0.25">
      <c r="B63" s="8"/>
      <c r="C63" s="9" t="s">
        <v>64</v>
      </c>
      <c r="D63" s="24"/>
      <c r="E63" s="25"/>
      <c r="F63" s="26"/>
      <c r="G63" s="27"/>
      <c r="H63" s="33"/>
      <c r="I63" s="43"/>
      <c r="J63" s="50"/>
      <c r="K63" s="62"/>
      <c r="L63" s="70"/>
      <c r="M63" s="80"/>
      <c r="N63" s="11"/>
      <c r="O63" s="24"/>
      <c r="P63" s="25"/>
      <c r="Q63" s="26"/>
      <c r="R63" s="27"/>
      <c r="S63" s="37"/>
      <c r="T63" s="43"/>
      <c r="U63" s="50"/>
      <c r="V63" s="62"/>
      <c r="W63" s="70"/>
      <c r="X63" s="80"/>
      <c r="Y63" s="11"/>
      <c r="Z63" s="24"/>
      <c r="AA63" s="25"/>
      <c r="AB63" s="26"/>
      <c r="AC63" s="27">
        <f t="shared" si="53"/>
        <v>0</v>
      </c>
      <c r="AD63" s="37">
        <f t="shared" si="53"/>
        <v>0</v>
      </c>
      <c r="AE63" s="47">
        <f t="shared" si="53"/>
        <v>0</v>
      </c>
      <c r="AF63" s="54">
        <f t="shared" si="53"/>
        <v>0</v>
      </c>
      <c r="AG63" s="63">
        <f t="shared" si="53"/>
        <v>0</v>
      </c>
      <c r="AH63" s="71">
        <f t="shared" si="53"/>
        <v>0</v>
      </c>
      <c r="AI63" s="81">
        <f t="shared" si="53"/>
        <v>0</v>
      </c>
      <c r="AJ63" s="12">
        <f>N63+Y63</f>
        <v>0</v>
      </c>
      <c r="AK63" s="24"/>
      <c r="AL63" s="25"/>
      <c r="AM63" s="26"/>
      <c r="AN63" s="27"/>
      <c r="AO63" s="33"/>
      <c r="AP63" s="43"/>
      <c r="AQ63" s="50"/>
      <c r="AR63" s="62"/>
      <c r="AS63" s="70"/>
      <c r="AT63" s="80"/>
      <c r="AU63" s="11"/>
      <c r="AV63" s="24"/>
      <c r="AW63" s="25"/>
      <c r="AX63" s="26"/>
      <c r="AY63" s="27"/>
      <c r="AZ63" s="33"/>
      <c r="BA63" s="43"/>
      <c r="BB63" s="50"/>
      <c r="BC63" s="62"/>
      <c r="BD63" s="70"/>
      <c r="BE63" s="80"/>
      <c r="BF63" s="11"/>
      <c r="BG63" s="24">
        <f>Z63-AK63</f>
        <v>0</v>
      </c>
      <c r="BH63" s="25"/>
      <c r="BI63" s="26"/>
      <c r="BJ63" s="27">
        <f t="shared" si="54"/>
        <v>0</v>
      </c>
      <c r="BK63" s="37">
        <f t="shared" si="54"/>
        <v>0</v>
      </c>
      <c r="BL63" s="47">
        <f t="shared" si="54"/>
        <v>0</v>
      </c>
      <c r="BM63" s="54">
        <f t="shared" si="54"/>
        <v>0</v>
      </c>
      <c r="BN63" s="64">
        <f t="shared" si="54"/>
        <v>0</v>
      </c>
      <c r="BO63" s="72">
        <f t="shared" si="54"/>
        <v>0</v>
      </c>
      <c r="BP63" s="82">
        <f t="shared" si="54"/>
        <v>0</v>
      </c>
      <c r="BQ63" s="12">
        <f>AJ63-AU63</f>
        <v>0</v>
      </c>
    </row>
    <row r="64" spans="2:69" x14ac:dyDescent="0.25">
      <c r="B64" s="86" t="s">
        <v>65</v>
      </c>
      <c r="C64" s="87"/>
      <c r="D64" s="20">
        <f t="shared" ref="D64" si="55">SUM(D65:D71)</f>
        <v>0</v>
      </c>
      <c r="E64" s="21"/>
      <c r="F64" s="22">
        <f t="shared" ref="F64:BQ64" si="56">SUM(F65:F71)</f>
        <v>0</v>
      </c>
      <c r="G64" s="23">
        <f t="shared" si="56"/>
        <v>0</v>
      </c>
      <c r="H64" s="32">
        <f t="shared" si="56"/>
        <v>0</v>
      </c>
      <c r="I64" s="42">
        <f t="shared" si="56"/>
        <v>0</v>
      </c>
      <c r="J64" s="49">
        <f t="shared" si="56"/>
        <v>0</v>
      </c>
      <c r="K64" s="60">
        <f t="shared" si="56"/>
        <v>0</v>
      </c>
      <c r="L64" s="68">
        <f t="shared" si="56"/>
        <v>0</v>
      </c>
      <c r="M64" s="78">
        <f t="shared" si="56"/>
        <v>0</v>
      </c>
      <c r="N64" s="10">
        <f t="shared" si="56"/>
        <v>0</v>
      </c>
      <c r="O64" s="20">
        <f t="shared" si="56"/>
        <v>0</v>
      </c>
      <c r="P64" s="21">
        <f t="shared" si="56"/>
        <v>0</v>
      </c>
      <c r="Q64" s="22">
        <f t="shared" si="56"/>
        <v>0</v>
      </c>
      <c r="R64" s="23"/>
      <c r="S64" s="36"/>
      <c r="T64" s="42">
        <f t="shared" ref="T64:X64" si="57">SUM(T65:T71)</f>
        <v>0</v>
      </c>
      <c r="U64" s="49">
        <f t="shared" si="57"/>
        <v>0</v>
      </c>
      <c r="V64" s="60">
        <f t="shared" si="57"/>
        <v>0</v>
      </c>
      <c r="W64" s="68">
        <f t="shared" si="57"/>
        <v>0</v>
      </c>
      <c r="X64" s="78">
        <f t="shared" si="57"/>
        <v>0</v>
      </c>
      <c r="Y64" s="10">
        <f t="shared" si="56"/>
        <v>0</v>
      </c>
      <c r="Z64" s="20"/>
      <c r="AA64" s="21"/>
      <c r="AB64" s="22"/>
      <c r="AC64" s="23">
        <f t="shared" ref="AC64:AI64" si="58">SUM(AC65:AC71)</f>
        <v>0</v>
      </c>
      <c r="AD64" s="36">
        <f t="shared" si="58"/>
        <v>0</v>
      </c>
      <c r="AE64" s="46">
        <f t="shared" si="58"/>
        <v>0</v>
      </c>
      <c r="AF64" s="53">
        <f t="shared" si="58"/>
        <v>0</v>
      </c>
      <c r="AG64" s="60">
        <f t="shared" si="58"/>
        <v>0</v>
      </c>
      <c r="AH64" s="68">
        <f t="shared" si="58"/>
        <v>0</v>
      </c>
      <c r="AI64" s="78">
        <f t="shared" si="58"/>
        <v>0</v>
      </c>
      <c r="AJ64" s="10">
        <f t="shared" si="56"/>
        <v>0</v>
      </c>
      <c r="AK64" s="20">
        <f t="shared" si="56"/>
        <v>0</v>
      </c>
      <c r="AL64" s="21">
        <f t="shared" si="56"/>
        <v>0</v>
      </c>
      <c r="AM64" s="22">
        <f t="shared" si="56"/>
        <v>0</v>
      </c>
      <c r="AN64" s="23">
        <f t="shared" si="56"/>
        <v>0</v>
      </c>
      <c r="AO64" s="32">
        <f t="shared" si="56"/>
        <v>0</v>
      </c>
      <c r="AP64" s="42">
        <f t="shared" si="56"/>
        <v>0</v>
      </c>
      <c r="AQ64" s="49">
        <f t="shared" si="56"/>
        <v>0</v>
      </c>
      <c r="AR64" s="60">
        <f t="shared" si="56"/>
        <v>0</v>
      </c>
      <c r="AS64" s="68">
        <f t="shared" si="56"/>
        <v>0</v>
      </c>
      <c r="AT64" s="78">
        <f t="shared" si="56"/>
        <v>0</v>
      </c>
      <c r="AU64" s="10">
        <f t="shared" si="56"/>
        <v>0</v>
      </c>
      <c r="AV64" s="20">
        <f t="shared" si="56"/>
        <v>0</v>
      </c>
      <c r="AW64" s="21">
        <f t="shared" si="56"/>
        <v>0</v>
      </c>
      <c r="AX64" s="22">
        <f t="shared" si="56"/>
        <v>0</v>
      </c>
      <c r="AY64" s="23">
        <f t="shared" si="56"/>
        <v>0</v>
      </c>
      <c r="AZ64" s="32">
        <f t="shared" si="56"/>
        <v>0</v>
      </c>
      <c r="BA64" s="42">
        <f t="shared" si="56"/>
        <v>0</v>
      </c>
      <c r="BB64" s="49">
        <f t="shared" si="56"/>
        <v>0</v>
      </c>
      <c r="BC64" s="60">
        <f t="shared" si="56"/>
        <v>0</v>
      </c>
      <c r="BD64" s="68">
        <f t="shared" si="56"/>
        <v>0</v>
      </c>
      <c r="BE64" s="78">
        <f t="shared" si="56"/>
        <v>0</v>
      </c>
      <c r="BF64" s="10">
        <f t="shared" si="56"/>
        <v>0</v>
      </c>
      <c r="BG64" s="20">
        <f t="shared" si="56"/>
        <v>0</v>
      </c>
      <c r="BH64" s="21"/>
      <c r="BI64" s="22"/>
      <c r="BJ64" s="23">
        <f t="shared" ref="BJ64:BP64" si="59">SUM(BJ65:BJ71)</f>
        <v>0</v>
      </c>
      <c r="BK64" s="36">
        <f t="shared" si="59"/>
        <v>0</v>
      </c>
      <c r="BL64" s="46">
        <f t="shared" si="59"/>
        <v>0</v>
      </c>
      <c r="BM64" s="53">
        <f t="shared" si="59"/>
        <v>0</v>
      </c>
      <c r="BN64" s="61">
        <f t="shared" si="59"/>
        <v>0</v>
      </c>
      <c r="BO64" s="69">
        <f t="shared" si="59"/>
        <v>0</v>
      </c>
      <c r="BP64" s="79">
        <f t="shared" si="59"/>
        <v>0</v>
      </c>
      <c r="BQ64" s="10">
        <f t="shared" si="56"/>
        <v>0</v>
      </c>
    </row>
    <row r="65" spans="2:69" x14ac:dyDescent="0.25">
      <c r="B65" s="8"/>
      <c r="C65" s="9" t="s">
        <v>66</v>
      </c>
      <c r="D65" s="24"/>
      <c r="E65" s="25"/>
      <c r="F65" s="26"/>
      <c r="G65" s="27"/>
      <c r="H65" s="33"/>
      <c r="I65" s="43"/>
      <c r="J65" s="50"/>
      <c r="K65" s="62"/>
      <c r="L65" s="70"/>
      <c r="M65" s="80"/>
      <c r="N65" s="11"/>
      <c r="O65" s="24"/>
      <c r="P65" s="25"/>
      <c r="Q65" s="26"/>
      <c r="R65" s="27"/>
      <c r="S65" s="37"/>
      <c r="T65" s="43"/>
      <c r="U65" s="50"/>
      <c r="V65" s="62"/>
      <c r="W65" s="70"/>
      <c r="X65" s="80"/>
      <c r="Y65" s="11"/>
      <c r="Z65" s="24"/>
      <c r="AA65" s="25"/>
      <c r="AB65" s="26"/>
      <c r="AC65" s="27">
        <f t="shared" ref="AC65:AI71" si="60">AA65+AB65</f>
        <v>0</v>
      </c>
      <c r="AD65" s="37">
        <f t="shared" si="60"/>
        <v>0</v>
      </c>
      <c r="AE65" s="47">
        <f t="shared" si="60"/>
        <v>0</v>
      </c>
      <c r="AF65" s="54">
        <f t="shared" si="60"/>
        <v>0</v>
      </c>
      <c r="AG65" s="63">
        <f t="shared" si="60"/>
        <v>0</v>
      </c>
      <c r="AH65" s="71">
        <f t="shared" si="60"/>
        <v>0</v>
      </c>
      <c r="AI65" s="81">
        <f t="shared" si="60"/>
        <v>0</v>
      </c>
      <c r="AJ65" s="12">
        <f t="shared" ref="AJ65:AJ71" si="61">N65+Y65</f>
        <v>0</v>
      </c>
      <c r="AK65" s="24"/>
      <c r="AL65" s="25"/>
      <c r="AM65" s="26"/>
      <c r="AN65" s="27"/>
      <c r="AO65" s="33"/>
      <c r="AP65" s="43"/>
      <c r="AQ65" s="50"/>
      <c r="AR65" s="62"/>
      <c r="AS65" s="70"/>
      <c r="AT65" s="80"/>
      <c r="AU65" s="11"/>
      <c r="AV65" s="24"/>
      <c r="AW65" s="25"/>
      <c r="AX65" s="26"/>
      <c r="AY65" s="27"/>
      <c r="AZ65" s="33"/>
      <c r="BA65" s="43"/>
      <c r="BB65" s="50"/>
      <c r="BC65" s="62"/>
      <c r="BD65" s="70"/>
      <c r="BE65" s="80"/>
      <c r="BF65" s="11"/>
      <c r="BG65" s="24">
        <f t="shared" ref="BG65:BG71" si="62">Z65-AK65</f>
        <v>0</v>
      </c>
      <c r="BH65" s="25"/>
      <c r="BI65" s="26"/>
      <c r="BJ65" s="27">
        <f t="shared" ref="BJ65:BP71" si="63">BG65-BH65</f>
        <v>0</v>
      </c>
      <c r="BK65" s="37">
        <f t="shared" si="63"/>
        <v>0</v>
      </c>
      <c r="BL65" s="47">
        <f t="shared" si="63"/>
        <v>0</v>
      </c>
      <c r="BM65" s="54">
        <f t="shared" si="63"/>
        <v>0</v>
      </c>
      <c r="BN65" s="64">
        <f t="shared" si="63"/>
        <v>0</v>
      </c>
      <c r="BO65" s="72">
        <f t="shared" si="63"/>
        <v>0</v>
      </c>
      <c r="BP65" s="82">
        <f t="shared" si="63"/>
        <v>0</v>
      </c>
      <c r="BQ65" s="12">
        <f t="shared" ref="BQ65:BQ71" si="64">AJ65-AU65</f>
        <v>0</v>
      </c>
    </row>
    <row r="66" spans="2:69" x14ac:dyDescent="0.25">
      <c r="B66" s="8"/>
      <c r="C66" s="9" t="s">
        <v>67</v>
      </c>
      <c r="D66" s="24"/>
      <c r="E66" s="25"/>
      <c r="F66" s="26"/>
      <c r="G66" s="27"/>
      <c r="H66" s="33"/>
      <c r="I66" s="43"/>
      <c r="J66" s="50"/>
      <c r="K66" s="62"/>
      <c r="L66" s="70"/>
      <c r="M66" s="80"/>
      <c r="N66" s="11"/>
      <c r="O66" s="24"/>
      <c r="P66" s="25"/>
      <c r="Q66" s="26"/>
      <c r="R66" s="27"/>
      <c r="S66" s="37"/>
      <c r="T66" s="43"/>
      <c r="U66" s="50"/>
      <c r="V66" s="62"/>
      <c r="W66" s="70"/>
      <c r="X66" s="80"/>
      <c r="Y66" s="11"/>
      <c r="Z66" s="24"/>
      <c r="AA66" s="25"/>
      <c r="AB66" s="26"/>
      <c r="AC66" s="27">
        <f t="shared" si="60"/>
        <v>0</v>
      </c>
      <c r="AD66" s="37">
        <f t="shared" si="60"/>
        <v>0</v>
      </c>
      <c r="AE66" s="47">
        <f t="shared" si="60"/>
        <v>0</v>
      </c>
      <c r="AF66" s="54">
        <f t="shared" si="60"/>
        <v>0</v>
      </c>
      <c r="AG66" s="63">
        <f t="shared" si="60"/>
        <v>0</v>
      </c>
      <c r="AH66" s="71">
        <f t="shared" si="60"/>
        <v>0</v>
      </c>
      <c r="AI66" s="81">
        <f t="shared" si="60"/>
        <v>0</v>
      </c>
      <c r="AJ66" s="12">
        <f t="shared" si="61"/>
        <v>0</v>
      </c>
      <c r="AK66" s="24"/>
      <c r="AL66" s="25"/>
      <c r="AM66" s="26"/>
      <c r="AN66" s="27"/>
      <c r="AO66" s="33"/>
      <c r="AP66" s="43"/>
      <c r="AQ66" s="50"/>
      <c r="AR66" s="62"/>
      <c r="AS66" s="70"/>
      <c r="AT66" s="80"/>
      <c r="AU66" s="11"/>
      <c r="AV66" s="24"/>
      <c r="AW66" s="25"/>
      <c r="AX66" s="26"/>
      <c r="AY66" s="27"/>
      <c r="AZ66" s="33"/>
      <c r="BA66" s="43"/>
      <c r="BB66" s="50"/>
      <c r="BC66" s="62"/>
      <c r="BD66" s="70"/>
      <c r="BE66" s="80"/>
      <c r="BF66" s="11"/>
      <c r="BG66" s="24">
        <f t="shared" si="62"/>
        <v>0</v>
      </c>
      <c r="BH66" s="25"/>
      <c r="BI66" s="26"/>
      <c r="BJ66" s="27">
        <f t="shared" si="63"/>
        <v>0</v>
      </c>
      <c r="BK66" s="37">
        <f t="shared" si="63"/>
        <v>0</v>
      </c>
      <c r="BL66" s="47">
        <f t="shared" si="63"/>
        <v>0</v>
      </c>
      <c r="BM66" s="54">
        <f t="shared" si="63"/>
        <v>0</v>
      </c>
      <c r="BN66" s="64">
        <f t="shared" si="63"/>
        <v>0</v>
      </c>
      <c r="BO66" s="72">
        <f t="shared" si="63"/>
        <v>0</v>
      </c>
      <c r="BP66" s="82">
        <f t="shared" si="63"/>
        <v>0</v>
      </c>
      <c r="BQ66" s="12">
        <f t="shared" si="64"/>
        <v>0</v>
      </c>
    </row>
    <row r="67" spans="2:69" x14ac:dyDescent="0.25">
      <c r="B67" s="8"/>
      <c r="C67" s="9" t="s">
        <v>68</v>
      </c>
      <c r="D67" s="24"/>
      <c r="E67" s="25"/>
      <c r="F67" s="26"/>
      <c r="G67" s="27"/>
      <c r="H67" s="33"/>
      <c r="I67" s="43"/>
      <c r="J67" s="50"/>
      <c r="K67" s="62"/>
      <c r="L67" s="70"/>
      <c r="M67" s="80"/>
      <c r="N67" s="11"/>
      <c r="O67" s="24"/>
      <c r="P67" s="25"/>
      <c r="Q67" s="26"/>
      <c r="R67" s="27"/>
      <c r="S67" s="37"/>
      <c r="T67" s="43"/>
      <c r="U67" s="50"/>
      <c r="V67" s="62"/>
      <c r="W67" s="70"/>
      <c r="X67" s="80"/>
      <c r="Y67" s="11"/>
      <c r="Z67" s="24"/>
      <c r="AA67" s="25"/>
      <c r="AB67" s="26"/>
      <c r="AC67" s="27">
        <f t="shared" si="60"/>
        <v>0</v>
      </c>
      <c r="AD67" s="37">
        <f t="shared" si="60"/>
        <v>0</v>
      </c>
      <c r="AE67" s="47">
        <f t="shared" si="60"/>
        <v>0</v>
      </c>
      <c r="AF67" s="54">
        <f t="shared" si="60"/>
        <v>0</v>
      </c>
      <c r="AG67" s="63">
        <f t="shared" si="60"/>
        <v>0</v>
      </c>
      <c r="AH67" s="71">
        <f t="shared" si="60"/>
        <v>0</v>
      </c>
      <c r="AI67" s="81">
        <f t="shared" si="60"/>
        <v>0</v>
      </c>
      <c r="AJ67" s="12">
        <f t="shared" si="61"/>
        <v>0</v>
      </c>
      <c r="AK67" s="24"/>
      <c r="AL67" s="25"/>
      <c r="AM67" s="26"/>
      <c r="AN67" s="27"/>
      <c r="AO67" s="33"/>
      <c r="AP67" s="43"/>
      <c r="AQ67" s="50"/>
      <c r="AR67" s="62"/>
      <c r="AS67" s="70"/>
      <c r="AT67" s="80"/>
      <c r="AU67" s="11"/>
      <c r="AV67" s="24"/>
      <c r="AW67" s="25"/>
      <c r="AX67" s="26"/>
      <c r="AY67" s="27"/>
      <c r="AZ67" s="33"/>
      <c r="BA67" s="43"/>
      <c r="BB67" s="50"/>
      <c r="BC67" s="62"/>
      <c r="BD67" s="70"/>
      <c r="BE67" s="80"/>
      <c r="BF67" s="11"/>
      <c r="BG67" s="24">
        <f t="shared" si="62"/>
        <v>0</v>
      </c>
      <c r="BH67" s="25"/>
      <c r="BI67" s="26"/>
      <c r="BJ67" s="27">
        <f t="shared" si="63"/>
        <v>0</v>
      </c>
      <c r="BK67" s="37">
        <f t="shared" si="63"/>
        <v>0</v>
      </c>
      <c r="BL67" s="47">
        <f t="shared" si="63"/>
        <v>0</v>
      </c>
      <c r="BM67" s="54">
        <f t="shared" si="63"/>
        <v>0</v>
      </c>
      <c r="BN67" s="64">
        <f t="shared" si="63"/>
        <v>0</v>
      </c>
      <c r="BO67" s="72">
        <f t="shared" si="63"/>
        <v>0</v>
      </c>
      <c r="BP67" s="82">
        <f t="shared" si="63"/>
        <v>0</v>
      </c>
      <c r="BQ67" s="12">
        <f t="shared" si="64"/>
        <v>0</v>
      </c>
    </row>
    <row r="68" spans="2:69" x14ac:dyDescent="0.25">
      <c r="B68" s="8"/>
      <c r="C68" s="9" t="s">
        <v>69</v>
      </c>
      <c r="D68" s="24"/>
      <c r="E68" s="25"/>
      <c r="F68" s="26"/>
      <c r="G68" s="27"/>
      <c r="H68" s="33"/>
      <c r="I68" s="43"/>
      <c r="J68" s="50"/>
      <c r="K68" s="62"/>
      <c r="L68" s="70"/>
      <c r="M68" s="80"/>
      <c r="N68" s="11"/>
      <c r="O68" s="24"/>
      <c r="P68" s="25"/>
      <c r="Q68" s="26"/>
      <c r="R68" s="27"/>
      <c r="S68" s="37"/>
      <c r="T68" s="43"/>
      <c r="U68" s="50"/>
      <c r="V68" s="62"/>
      <c r="W68" s="70"/>
      <c r="X68" s="80"/>
      <c r="Y68" s="11"/>
      <c r="Z68" s="24"/>
      <c r="AA68" s="25"/>
      <c r="AB68" s="26"/>
      <c r="AC68" s="27">
        <f t="shared" si="60"/>
        <v>0</v>
      </c>
      <c r="AD68" s="37">
        <f t="shared" si="60"/>
        <v>0</v>
      </c>
      <c r="AE68" s="47">
        <f t="shared" si="60"/>
        <v>0</v>
      </c>
      <c r="AF68" s="54">
        <f t="shared" si="60"/>
        <v>0</v>
      </c>
      <c r="AG68" s="63">
        <f t="shared" si="60"/>
        <v>0</v>
      </c>
      <c r="AH68" s="71">
        <f t="shared" si="60"/>
        <v>0</v>
      </c>
      <c r="AI68" s="81">
        <f t="shared" si="60"/>
        <v>0</v>
      </c>
      <c r="AJ68" s="12">
        <f t="shared" si="61"/>
        <v>0</v>
      </c>
      <c r="AK68" s="24"/>
      <c r="AL68" s="25"/>
      <c r="AM68" s="26"/>
      <c r="AN68" s="27"/>
      <c r="AO68" s="33"/>
      <c r="AP68" s="43"/>
      <c r="AQ68" s="50"/>
      <c r="AR68" s="62"/>
      <c r="AS68" s="70"/>
      <c r="AT68" s="80"/>
      <c r="AU68" s="11"/>
      <c r="AV68" s="24"/>
      <c r="AW68" s="25"/>
      <c r="AX68" s="26"/>
      <c r="AY68" s="27"/>
      <c r="AZ68" s="33"/>
      <c r="BA68" s="43"/>
      <c r="BB68" s="50"/>
      <c r="BC68" s="62"/>
      <c r="BD68" s="70"/>
      <c r="BE68" s="80"/>
      <c r="BF68" s="11"/>
      <c r="BG68" s="24">
        <f t="shared" si="62"/>
        <v>0</v>
      </c>
      <c r="BH68" s="25"/>
      <c r="BI68" s="26"/>
      <c r="BJ68" s="27">
        <f t="shared" si="63"/>
        <v>0</v>
      </c>
      <c r="BK68" s="37">
        <f t="shared" si="63"/>
        <v>0</v>
      </c>
      <c r="BL68" s="47">
        <f t="shared" si="63"/>
        <v>0</v>
      </c>
      <c r="BM68" s="54">
        <f t="shared" si="63"/>
        <v>0</v>
      </c>
      <c r="BN68" s="64">
        <f t="shared" si="63"/>
        <v>0</v>
      </c>
      <c r="BO68" s="72">
        <f t="shared" si="63"/>
        <v>0</v>
      </c>
      <c r="BP68" s="82">
        <f t="shared" si="63"/>
        <v>0</v>
      </c>
      <c r="BQ68" s="12">
        <f t="shared" si="64"/>
        <v>0</v>
      </c>
    </row>
    <row r="69" spans="2:69" x14ac:dyDescent="0.25">
      <c r="B69" s="8"/>
      <c r="C69" s="9" t="s">
        <v>70</v>
      </c>
      <c r="D69" s="24"/>
      <c r="E69" s="25"/>
      <c r="F69" s="26"/>
      <c r="G69" s="27"/>
      <c r="H69" s="33"/>
      <c r="I69" s="43"/>
      <c r="J69" s="50"/>
      <c r="K69" s="62"/>
      <c r="L69" s="70"/>
      <c r="M69" s="80"/>
      <c r="N69" s="11"/>
      <c r="O69" s="24"/>
      <c r="P69" s="25"/>
      <c r="Q69" s="26"/>
      <c r="R69" s="27"/>
      <c r="S69" s="37"/>
      <c r="T69" s="43"/>
      <c r="U69" s="50"/>
      <c r="V69" s="62"/>
      <c r="W69" s="70"/>
      <c r="X69" s="80"/>
      <c r="Y69" s="11"/>
      <c r="Z69" s="24"/>
      <c r="AA69" s="25"/>
      <c r="AB69" s="26"/>
      <c r="AC69" s="27">
        <f t="shared" si="60"/>
        <v>0</v>
      </c>
      <c r="AD69" s="37">
        <f t="shared" si="60"/>
        <v>0</v>
      </c>
      <c r="AE69" s="47">
        <f t="shared" si="60"/>
        <v>0</v>
      </c>
      <c r="AF69" s="54">
        <f t="shared" si="60"/>
        <v>0</v>
      </c>
      <c r="AG69" s="63">
        <f t="shared" si="60"/>
        <v>0</v>
      </c>
      <c r="AH69" s="71">
        <f t="shared" si="60"/>
        <v>0</v>
      </c>
      <c r="AI69" s="81">
        <f t="shared" si="60"/>
        <v>0</v>
      </c>
      <c r="AJ69" s="12">
        <f t="shared" si="61"/>
        <v>0</v>
      </c>
      <c r="AK69" s="24"/>
      <c r="AL69" s="25"/>
      <c r="AM69" s="26"/>
      <c r="AN69" s="27"/>
      <c r="AO69" s="33"/>
      <c r="AP69" s="43"/>
      <c r="AQ69" s="50"/>
      <c r="AR69" s="62"/>
      <c r="AS69" s="70"/>
      <c r="AT69" s="80"/>
      <c r="AU69" s="11"/>
      <c r="AV69" s="24"/>
      <c r="AW69" s="25"/>
      <c r="AX69" s="26"/>
      <c r="AY69" s="27"/>
      <c r="AZ69" s="33"/>
      <c r="BA69" s="43"/>
      <c r="BB69" s="50"/>
      <c r="BC69" s="62"/>
      <c r="BD69" s="70"/>
      <c r="BE69" s="80"/>
      <c r="BF69" s="11"/>
      <c r="BG69" s="24">
        <f t="shared" si="62"/>
        <v>0</v>
      </c>
      <c r="BH69" s="25"/>
      <c r="BI69" s="26"/>
      <c r="BJ69" s="27">
        <f t="shared" si="63"/>
        <v>0</v>
      </c>
      <c r="BK69" s="37">
        <f t="shared" si="63"/>
        <v>0</v>
      </c>
      <c r="BL69" s="47">
        <f t="shared" si="63"/>
        <v>0</v>
      </c>
      <c r="BM69" s="54">
        <f t="shared" si="63"/>
        <v>0</v>
      </c>
      <c r="BN69" s="64">
        <f t="shared" si="63"/>
        <v>0</v>
      </c>
      <c r="BO69" s="72">
        <f t="shared" si="63"/>
        <v>0</v>
      </c>
      <c r="BP69" s="82">
        <f t="shared" si="63"/>
        <v>0</v>
      </c>
      <c r="BQ69" s="12">
        <f t="shared" si="64"/>
        <v>0</v>
      </c>
    </row>
    <row r="70" spans="2:69" x14ac:dyDescent="0.25">
      <c r="B70" s="8"/>
      <c r="C70" s="9" t="s">
        <v>71</v>
      </c>
      <c r="D70" s="24"/>
      <c r="E70" s="25"/>
      <c r="F70" s="26"/>
      <c r="G70" s="27"/>
      <c r="H70" s="33"/>
      <c r="I70" s="43"/>
      <c r="J70" s="50"/>
      <c r="K70" s="62"/>
      <c r="L70" s="70"/>
      <c r="M70" s="80"/>
      <c r="N70" s="11"/>
      <c r="O70" s="24"/>
      <c r="P70" s="25"/>
      <c r="Q70" s="26"/>
      <c r="R70" s="27"/>
      <c r="S70" s="37"/>
      <c r="T70" s="43"/>
      <c r="U70" s="50"/>
      <c r="V70" s="62"/>
      <c r="W70" s="70"/>
      <c r="X70" s="80"/>
      <c r="Y70" s="11"/>
      <c r="Z70" s="24"/>
      <c r="AA70" s="25"/>
      <c r="AB70" s="26"/>
      <c r="AC70" s="27">
        <f t="shared" si="60"/>
        <v>0</v>
      </c>
      <c r="AD70" s="37">
        <f t="shared" si="60"/>
        <v>0</v>
      </c>
      <c r="AE70" s="47">
        <f t="shared" si="60"/>
        <v>0</v>
      </c>
      <c r="AF70" s="54">
        <f t="shared" si="60"/>
        <v>0</v>
      </c>
      <c r="AG70" s="63">
        <f t="shared" si="60"/>
        <v>0</v>
      </c>
      <c r="AH70" s="71">
        <f t="shared" si="60"/>
        <v>0</v>
      </c>
      <c r="AI70" s="81">
        <f t="shared" si="60"/>
        <v>0</v>
      </c>
      <c r="AJ70" s="12">
        <f t="shared" si="61"/>
        <v>0</v>
      </c>
      <c r="AK70" s="24"/>
      <c r="AL70" s="25"/>
      <c r="AM70" s="26"/>
      <c r="AN70" s="27"/>
      <c r="AO70" s="33"/>
      <c r="AP70" s="43"/>
      <c r="AQ70" s="50"/>
      <c r="AR70" s="62"/>
      <c r="AS70" s="70"/>
      <c r="AT70" s="80"/>
      <c r="AU70" s="11"/>
      <c r="AV70" s="24"/>
      <c r="AW70" s="25"/>
      <c r="AX70" s="26"/>
      <c r="AY70" s="27"/>
      <c r="AZ70" s="33"/>
      <c r="BA70" s="43"/>
      <c r="BB70" s="50"/>
      <c r="BC70" s="62"/>
      <c r="BD70" s="70"/>
      <c r="BE70" s="80"/>
      <c r="BF70" s="11"/>
      <c r="BG70" s="24">
        <f t="shared" si="62"/>
        <v>0</v>
      </c>
      <c r="BH70" s="25"/>
      <c r="BI70" s="26"/>
      <c r="BJ70" s="27">
        <f t="shared" si="63"/>
        <v>0</v>
      </c>
      <c r="BK70" s="37">
        <f t="shared" si="63"/>
        <v>0</v>
      </c>
      <c r="BL70" s="47">
        <f t="shared" si="63"/>
        <v>0</v>
      </c>
      <c r="BM70" s="54">
        <f t="shared" si="63"/>
        <v>0</v>
      </c>
      <c r="BN70" s="64">
        <f t="shared" si="63"/>
        <v>0</v>
      </c>
      <c r="BO70" s="72">
        <f t="shared" si="63"/>
        <v>0</v>
      </c>
      <c r="BP70" s="82">
        <f t="shared" si="63"/>
        <v>0</v>
      </c>
      <c r="BQ70" s="12">
        <f t="shared" si="64"/>
        <v>0</v>
      </c>
    </row>
    <row r="71" spans="2:69" x14ac:dyDescent="0.25">
      <c r="B71" s="8"/>
      <c r="C71" s="9" t="s">
        <v>72</v>
      </c>
      <c r="D71" s="24"/>
      <c r="E71" s="25"/>
      <c r="F71" s="26"/>
      <c r="G71" s="27"/>
      <c r="H71" s="33"/>
      <c r="I71" s="43"/>
      <c r="J71" s="50"/>
      <c r="K71" s="62"/>
      <c r="L71" s="70"/>
      <c r="M71" s="80"/>
      <c r="N71" s="11"/>
      <c r="O71" s="24"/>
      <c r="P71" s="25"/>
      <c r="Q71" s="26"/>
      <c r="R71" s="27"/>
      <c r="S71" s="37"/>
      <c r="T71" s="43"/>
      <c r="U71" s="50"/>
      <c r="V71" s="62"/>
      <c r="W71" s="70"/>
      <c r="X71" s="80"/>
      <c r="Y71" s="11"/>
      <c r="Z71" s="24"/>
      <c r="AA71" s="25"/>
      <c r="AB71" s="26"/>
      <c r="AC71" s="27">
        <f t="shared" si="60"/>
        <v>0</v>
      </c>
      <c r="AD71" s="37">
        <f t="shared" si="60"/>
        <v>0</v>
      </c>
      <c r="AE71" s="47">
        <f t="shared" si="60"/>
        <v>0</v>
      </c>
      <c r="AF71" s="54">
        <f t="shared" si="60"/>
        <v>0</v>
      </c>
      <c r="AG71" s="63">
        <f t="shared" si="60"/>
        <v>0</v>
      </c>
      <c r="AH71" s="71">
        <f t="shared" si="60"/>
        <v>0</v>
      </c>
      <c r="AI71" s="81">
        <f t="shared" si="60"/>
        <v>0</v>
      </c>
      <c r="AJ71" s="12">
        <f t="shared" si="61"/>
        <v>0</v>
      </c>
      <c r="AK71" s="24"/>
      <c r="AL71" s="25"/>
      <c r="AM71" s="26"/>
      <c r="AN71" s="27"/>
      <c r="AO71" s="33"/>
      <c r="AP71" s="43"/>
      <c r="AQ71" s="50"/>
      <c r="AR71" s="62"/>
      <c r="AS71" s="70"/>
      <c r="AT71" s="80"/>
      <c r="AU71" s="11"/>
      <c r="AV71" s="24"/>
      <c r="AW71" s="25"/>
      <c r="AX71" s="26"/>
      <c r="AY71" s="27"/>
      <c r="AZ71" s="33"/>
      <c r="BA71" s="43"/>
      <c r="BB71" s="50"/>
      <c r="BC71" s="62"/>
      <c r="BD71" s="70"/>
      <c r="BE71" s="80"/>
      <c r="BF71" s="11"/>
      <c r="BG71" s="24">
        <f t="shared" si="62"/>
        <v>0</v>
      </c>
      <c r="BH71" s="25"/>
      <c r="BI71" s="26"/>
      <c r="BJ71" s="27">
        <f t="shared" si="63"/>
        <v>0</v>
      </c>
      <c r="BK71" s="37">
        <f t="shared" si="63"/>
        <v>0</v>
      </c>
      <c r="BL71" s="47">
        <f t="shared" si="63"/>
        <v>0</v>
      </c>
      <c r="BM71" s="54">
        <f t="shared" si="63"/>
        <v>0</v>
      </c>
      <c r="BN71" s="64">
        <f t="shared" si="63"/>
        <v>0</v>
      </c>
      <c r="BO71" s="72">
        <f t="shared" si="63"/>
        <v>0</v>
      </c>
      <c r="BP71" s="82">
        <f t="shared" si="63"/>
        <v>0</v>
      </c>
      <c r="BQ71" s="12">
        <f t="shared" si="64"/>
        <v>0</v>
      </c>
    </row>
    <row r="72" spans="2:69" x14ac:dyDescent="0.25">
      <c r="B72" s="86" t="s">
        <v>73</v>
      </c>
      <c r="C72" s="87"/>
      <c r="D72" s="20">
        <f t="shared" ref="D72" si="65">SUM(D73:D75)</f>
        <v>0</v>
      </c>
      <c r="E72" s="21"/>
      <c r="F72" s="22">
        <f t="shared" ref="F72:BQ72" si="66">SUM(F73:F75)</f>
        <v>0</v>
      </c>
      <c r="G72" s="23">
        <f t="shared" si="66"/>
        <v>0</v>
      </c>
      <c r="H72" s="32">
        <f t="shared" si="66"/>
        <v>0</v>
      </c>
      <c r="I72" s="42">
        <f t="shared" si="66"/>
        <v>0</v>
      </c>
      <c r="J72" s="49">
        <f t="shared" si="66"/>
        <v>0</v>
      </c>
      <c r="K72" s="60">
        <f t="shared" si="66"/>
        <v>0</v>
      </c>
      <c r="L72" s="68">
        <f t="shared" si="66"/>
        <v>0</v>
      </c>
      <c r="M72" s="78">
        <f t="shared" si="66"/>
        <v>0</v>
      </c>
      <c r="N72" s="10">
        <f t="shared" si="66"/>
        <v>0</v>
      </c>
      <c r="O72" s="20">
        <f t="shared" si="66"/>
        <v>0</v>
      </c>
      <c r="P72" s="21">
        <f t="shared" si="66"/>
        <v>0</v>
      </c>
      <c r="Q72" s="22">
        <f t="shared" si="66"/>
        <v>0</v>
      </c>
      <c r="R72" s="23"/>
      <c r="S72" s="36"/>
      <c r="T72" s="42">
        <f t="shared" ref="T72:X72" si="67">SUM(T73:T75)</f>
        <v>0</v>
      </c>
      <c r="U72" s="49">
        <f t="shared" si="67"/>
        <v>0</v>
      </c>
      <c r="V72" s="60">
        <f t="shared" si="67"/>
        <v>0</v>
      </c>
      <c r="W72" s="68">
        <f t="shared" si="67"/>
        <v>0</v>
      </c>
      <c r="X72" s="78">
        <f t="shared" si="67"/>
        <v>0</v>
      </c>
      <c r="Y72" s="10">
        <f t="shared" si="66"/>
        <v>0</v>
      </c>
      <c r="Z72" s="20"/>
      <c r="AA72" s="21"/>
      <c r="AB72" s="22"/>
      <c r="AC72" s="23">
        <f t="shared" ref="AC72:AI72" si="68">SUM(AC73:AC75)</f>
        <v>0</v>
      </c>
      <c r="AD72" s="36">
        <f t="shared" si="68"/>
        <v>0</v>
      </c>
      <c r="AE72" s="46">
        <f t="shared" si="68"/>
        <v>0</v>
      </c>
      <c r="AF72" s="53">
        <f t="shared" si="68"/>
        <v>0</v>
      </c>
      <c r="AG72" s="60">
        <f t="shared" si="68"/>
        <v>0</v>
      </c>
      <c r="AH72" s="68">
        <f t="shared" si="68"/>
        <v>0</v>
      </c>
      <c r="AI72" s="78">
        <f t="shared" si="68"/>
        <v>0</v>
      </c>
      <c r="AJ72" s="10">
        <f t="shared" si="66"/>
        <v>0</v>
      </c>
      <c r="AK72" s="20">
        <f t="shared" si="66"/>
        <v>0</v>
      </c>
      <c r="AL72" s="21">
        <f t="shared" si="66"/>
        <v>0</v>
      </c>
      <c r="AM72" s="22">
        <f t="shared" si="66"/>
        <v>0</v>
      </c>
      <c r="AN72" s="23">
        <f t="shared" si="66"/>
        <v>0</v>
      </c>
      <c r="AO72" s="32">
        <f t="shared" si="66"/>
        <v>0</v>
      </c>
      <c r="AP72" s="42">
        <f t="shared" si="66"/>
        <v>0</v>
      </c>
      <c r="AQ72" s="49">
        <f t="shared" si="66"/>
        <v>0</v>
      </c>
      <c r="AR72" s="60">
        <f t="shared" si="66"/>
        <v>0</v>
      </c>
      <c r="AS72" s="68">
        <f t="shared" si="66"/>
        <v>0</v>
      </c>
      <c r="AT72" s="78">
        <f t="shared" si="66"/>
        <v>0</v>
      </c>
      <c r="AU72" s="10">
        <f t="shared" si="66"/>
        <v>0</v>
      </c>
      <c r="AV72" s="20">
        <f t="shared" si="66"/>
        <v>0</v>
      </c>
      <c r="AW72" s="21">
        <f t="shared" si="66"/>
        <v>0</v>
      </c>
      <c r="AX72" s="22">
        <f t="shared" si="66"/>
        <v>0</v>
      </c>
      <c r="AY72" s="23">
        <f t="shared" si="66"/>
        <v>0</v>
      </c>
      <c r="AZ72" s="32">
        <f t="shared" si="66"/>
        <v>0</v>
      </c>
      <c r="BA72" s="42">
        <f t="shared" si="66"/>
        <v>0</v>
      </c>
      <c r="BB72" s="49">
        <f t="shared" si="66"/>
        <v>0</v>
      </c>
      <c r="BC72" s="60">
        <f t="shared" si="66"/>
        <v>0</v>
      </c>
      <c r="BD72" s="68">
        <f t="shared" si="66"/>
        <v>0</v>
      </c>
      <c r="BE72" s="78">
        <f t="shared" si="66"/>
        <v>0</v>
      </c>
      <c r="BF72" s="10">
        <f t="shared" si="66"/>
        <v>0</v>
      </c>
      <c r="BG72" s="20">
        <f t="shared" si="66"/>
        <v>0</v>
      </c>
      <c r="BH72" s="21"/>
      <c r="BI72" s="22"/>
      <c r="BJ72" s="23">
        <f t="shared" ref="BJ72:BP72" si="69">SUM(BJ73:BJ75)</f>
        <v>0</v>
      </c>
      <c r="BK72" s="36">
        <f t="shared" si="69"/>
        <v>0</v>
      </c>
      <c r="BL72" s="46">
        <f t="shared" si="69"/>
        <v>0</v>
      </c>
      <c r="BM72" s="53">
        <f t="shared" si="69"/>
        <v>0</v>
      </c>
      <c r="BN72" s="61">
        <f t="shared" si="69"/>
        <v>0</v>
      </c>
      <c r="BO72" s="69">
        <f t="shared" si="69"/>
        <v>0</v>
      </c>
      <c r="BP72" s="79">
        <f t="shared" si="69"/>
        <v>0</v>
      </c>
      <c r="BQ72" s="10">
        <f t="shared" si="66"/>
        <v>0</v>
      </c>
    </row>
    <row r="73" spans="2:69" x14ac:dyDescent="0.25">
      <c r="B73" s="8"/>
      <c r="C73" s="9" t="s">
        <v>74</v>
      </c>
      <c r="D73" s="24"/>
      <c r="E73" s="25"/>
      <c r="F73" s="26"/>
      <c r="G73" s="27"/>
      <c r="H73" s="33"/>
      <c r="I73" s="43"/>
      <c r="J73" s="50"/>
      <c r="K73" s="62"/>
      <c r="L73" s="70"/>
      <c r="M73" s="80"/>
      <c r="N73" s="11"/>
      <c r="O73" s="24"/>
      <c r="P73" s="25"/>
      <c r="Q73" s="26"/>
      <c r="R73" s="27"/>
      <c r="S73" s="37"/>
      <c r="T73" s="43"/>
      <c r="U73" s="50"/>
      <c r="V73" s="62"/>
      <c r="W73" s="70"/>
      <c r="X73" s="80"/>
      <c r="Y73" s="11"/>
      <c r="Z73" s="24"/>
      <c r="AA73" s="25"/>
      <c r="AB73" s="26"/>
      <c r="AC73" s="27">
        <f t="shared" ref="AC73:AI75" si="70">AA73+AB73</f>
        <v>0</v>
      </c>
      <c r="AD73" s="37">
        <f t="shared" si="70"/>
        <v>0</v>
      </c>
      <c r="AE73" s="47">
        <f t="shared" si="70"/>
        <v>0</v>
      </c>
      <c r="AF73" s="54">
        <f t="shared" si="70"/>
        <v>0</v>
      </c>
      <c r="AG73" s="63">
        <f t="shared" si="70"/>
        <v>0</v>
      </c>
      <c r="AH73" s="71">
        <f t="shared" si="70"/>
        <v>0</v>
      </c>
      <c r="AI73" s="81">
        <f t="shared" si="70"/>
        <v>0</v>
      </c>
      <c r="AJ73" s="12">
        <f>N73+Y73</f>
        <v>0</v>
      </c>
      <c r="AK73" s="24"/>
      <c r="AL73" s="25"/>
      <c r="AM73" s="26"/>
      <c r="AN73" s="27"/>
      <c r="AO73" s="33"/>
      <c r="AP73" s="43"/>
      <c r="AQ73" s="50"/>
      <c r="AR73" s="62"/>
      <c r="AS73" s="70"/>
      <c r="AT73" s="80"/>
      <c r="AU73" s="11"/>
      <c r="AV73" s="24"/>
      <c r="AW73" s="25"/>
      <c r="AX73" s="26"/>
      <c r="AY73" s="27"/>
      <c r="AZ73" s="33"/>
      <c r="BA73" s="43"/>
      <c r="BB73" s="50"/>
      <c r="BC73" s="62"/>
      <c r="BD73" s="70"/>
      <c r="BE73" s="80"/>
      <c r="BF73" s="11"/>
      <c r="BG73" s="24">
        <f>Z73-AK73</f>
        <v>0</v>
      </c>
      <c r="BH73" s="25"/>
      <c r="BI73" s="26"/>
      <c r="BJ73" s="27">
        <f t="shared" ref="BJ73:BP75" si="71">BG73-BH73</f>
        <v>0</v>
      </c>
      <c r="BK73" s="37">
        <f t="shared" si="71"/>
        <v>0</v>
      </c>
      <c r="BL73" s="47">
        <f t="shared" si="71"/>
        <v>0</v>
      </c>
      <c r="BM73" s="54">
        <f t="shared" si="71"/>
        <v>0</v>
      </c>
      <c r="BN73" s="64">
        <f t="shared" si="71"/>
        <v>0</v>
      </c>
      <c r="BO73" s="72">
        <f t="shared" si="71"/>
        <v>0</v>
      </c>
      <c r="BP73" s="82">
        <f t="shared" si="71"/>
        <v>0</v>
      </c>
      <c r="BQ73" s="12">
        <f>AJ73-AU73</f>
        <v>0</v>
      </c>
    </row>
    <row r="74" spans="2:69" x14ac:dyDescent="0.25">
      <c r="B74" s="8"/>
      <c r="C74" s="9" t="s">
        <v>75</v>
      </c>
      <c r="D74" s="24"/>
      <c r="E74" s="25"/>
      <c r="F74" s="26"/>
      <c r="G74" s="27"/>
      <c r="H74" s="33"/>
      <c r="I74" s="43"/>
      <c r="J74" s="50"/>
      <c r="K74" s="62"/>
      <c r="L74" s="70"/>
      <c r="M74" s="80"/>
      <c r="N74" s="11"/>
      <c r="O74" s="24"/>
      <c r="P74" s="25"/>
      <c r="Q74" s="26"/>
      <c r="R74" s="27"/>
      <c r="S74" s="37"/>
      <c r="T74" s="43"/>
      <c r="U74" s="50"/>
      <c r="V74" s="62"/>
      <c r="W74" s="70"/>
      <c r="X74" s="80"/>
      <c r="Y74" s="11"/>
      <c r="Z74" s="24"/>
      <c r="AA74" s="25"/>
      <c r="AB74" s="26"/>
      <c r="AC74" s="27">
        <f t="shared" si="70"/>
        <v>0</v>
      </c>
      <c r="AD74" s="37">
        <f t="shared" si="70"/>
        <v>0</v>
      </c>
      <c r="AE74" s="47">
        <f t="shared" si="70"/>
        <v>0</v>
      </c>
      <c r="AF74" s="54">
        <f t="shared" si="70"/>
        <v>0</v>
      </c>
      <c r="AG74" s="63">
        <f t="shared" si="70"/>
        <v>0</v>
      </c>
      <c r="AH74" s="71">
        <f t="shared" si="70"/>
        <v>0</v>
      </c>
      <c r="AI74" s="81">
        <f t="shared" si="70"/>
        <v>0</v>
      </c>
      <c r="AJ74" s="12">
        <f>N74+Y74</f>
        <v>0</v>
      </c>
      <c r="AK74" s="24"/>
      <c r="AL74" s="25"/>
      <c r="AM74" s="26"/>
      <c r="AN74" s="27"/>
      <c r="AO74" s="33"/>
      <c r="AP74" s="43"/>
      <c r="AQ74" s="50"/>
      <c r="AR74" s="62"/>
      <c r="AS74" s="70"/>
      <c r="AT74" s="80"/>
      <c r="AU74" s="11"/>
      <c r="AV74" s="24"/>
      <c r="AW74" s="25"/>
      <c r="AX74" s="26"/>
      <c r="AY74" s="27"/>
      <c r="AZ74" s="33"/>
      <c r="BA74" s="43"/>
      <c r="BB74" s="50"/>
      <c r="BC74" s="62"/>
      <c r="BD74" s="70"/>
      <c r="BE74" s="80"/>
      <c r="BF74" s="11"/>
      <c r="BG74" s="24">
        <f>Z74-AK74</f>
        <v>0</v>
      </c>
      <c r="BH74" s="25"/>
      <c r="BI74" s="26"/>
      <c r="BJ74" s="27">
        <f t="shared" si="71"/>
        <v>0</v>
      </c>
      <c r="BK74" s="37">
        <f t="shared" si="71"/>
        <v>0</v>
      </c>
      <c r="BL74" s="47">
        <f t="shared" si="71"/>
        <v>0</v>
      </c>
      <c r="BM74" s="54">
        <f t="shared" si="71"/>
        <v>0</v>
      </c>
      <c r="BN74" s="64">
        <f t="shared" si="71"/>
        <v>0</v>
      </c>
      <c r="BO74" s="72">
        <f t="shared" si="71"/>
        <v>0</v>
      </c>
      <c r="BP74" s="82">
        <f t="shared" si="71"/>
        <v>0</v>
      </c>
      <c r="BQ74" s="12">
        <f>AJ74-AU74</f>
        <v>0</v>
      </c>
    </row>
    <row r="75" spans="2:69" x14ac:dyDescent="0.25">
      <c r="B75" s="8"/>
      <c r="C75" s="9" t="s">
        <v>76</v>
      </c>
      <c r="D75" s="24"/>
      <c r="E75" s="25"/>
      <c r="F75" s="26"/>
      <c r="G75" s="27"/>
      <c r="H75" s="33"/>
      <c r="I75" s="43"/>
      <c r="J75" s="50"/>
      <c r="K75" s="62"/>
      <c r="L75" s="70"/>
      <c r="M75" s="80"/>
      <c r="N75" s="11"/>
      <c r="O75" s="24"/>
      <c r="P75" s="25"/>
      <c r="Q75" s="26"/>
      <c r="R75" s="27"/>
      <c r="S75" s="37"/>
      <c r="T75" s="43"/>
      <c r="U75" s="50"/>
      <c r="V75" s="62"/>
      <c r="W75" s="70"/>
      <c r="X75" s="80"/>
      <c r="Y75" s="11"/>
      <c r="Z75" s="24"/>
      <c r="AA75" s="25"/>
      <c r="AB75" s="26"/>
      <c r="AC75" s="27">
        <f t="shared" si="70"/>
        <v>0</v>
      </c>
      <c r="AD75" s="37">
        <f t="shared" si="70"/>
        <v>0</v>
      </c>
      <c r="AE75" s="47">
        <f t="shared" si="70"/>
        <v>0</v>
      </c>
      <c r="AF75" s="54">
        <f t="shared" si="70"/>
        <v>0</v>
      </c>
      <c r="AG75" s="63">
        <f t="shared" si="70"/>
        <v>0</v>
      </c>
      <c r="AH75" s="71">
        <f t="shared" si="70"/>
        <v>0</v>
      </c>
      <c r="AI75" s="81">
        <f t="shared" si="70"/>
        <v>0</v>
      </c>
      <c r="AJ75" s="12">
        <f>N75+Y75</f>
        <v>0</v>
      </c>
      <c r="AK75" s="24"/>
      <c r="AL75" s="25"/>
      <c r="AM75" s="26"/>
      <c r="AN75" s="27"/>
      <c r="AO75" s="33"/>
      <c r="AP75" s="43"/>
      <c r="AQ75" s="50"/>
      <c r="AR75" s="62"/>
      <c r="AS75" s="70"/>
      <c r="AT75" s="80"/>
      <c r="AU75" s="11"/>
      <c r="AV75" s="24"/>
      <c r="AW75" s="25"/>
      <c r="AX75" s="26"/>
      <c r="AY75" s="27"/>
      <c r="AZ75" s="33"/>
      <c r="BA75" s="43"/>
      <c r="BB75" s="50"/>
      <c r="BC75" s="62"/>
      <c r="BD75" s="70"/>
      <c r="BE75" s="80"/>
      <c r="BF75" s="11"/>
      <c r="BG75" s="24">
        <f>Z75-AK75</f>
        <v>0</v>
      </c>
      <c r="BH75" s="25"/>
      <c r="BI75" s="26"/>
      <c r="BJ75" s="27">
        <f t="shared" si="71"/>
        <v>0</v>
      </c>
      <c r="BK75" s="37">
        <f t="shared" si="71"/>
        <v>0</v>
      </c>
      <c r="BL75" s="47">
        <f t="shared" si="71"/>
        <v>0</v>
      </c>
      <c r="BM75" s="54">
        <f t="shared" si="71"/>
        <v>0</v>
      </c>
      <c r="BN75" s="64">
        <f t="shared" si="71"/>
        <v>0</v>
      </c>
      <c r="BO75" s="72">
        <f t="shared" si="71"/>
        <v>0</v>
      </c>
      <c r="BP75" s="82">
        <f t="shared" si="71"/>
        <v>0</v>
      </c>
      <c r="BQ75" s="12">
        <f>AJ75-AU75</f>
        <v>0</v>
      </c>
    </row>
    <row r="76" spans="2:69" x14ac:dyDescent="0.25">
      <c r="B76" s="86" t="s">
        <v>77</v>
      </c>
      <c r="C76" s="87"/>
      <c r="D76" s="20">
        <f t="shared" ref="D76" si="72">SUM(D77:D83)</f>
        <v>0</v>
      </c>
      <c r="E76" s="21"/>
      <c r="F76" s="22">
        <f t="shared" ref="F76:BQ76" si="73">SUM(F77:F83)</f>
        <v>0</v>
      </c>
      <c r="G76" s="23">
        <f t="shared" si="73"/>
        <v>0</v>
      </c>
      <c r="H76" s="32">
        <f t="shared" si="73"/>
        <v>0</v>
      </c>
      <c r="I76" s="42">
        <f t="shared" si="73"/>
        <v>0</v>
      </c>
      <c r="J76" s="49">
        <f t="shared" si="73"/>
        <v>0</v>
      </c>
      <c r="K76" s="60">
        <f t="shared" si="73"/>
        <v>0</v>
      </c>
      <c r="L76" s="68">
        <f t="shared" si="73"/>
        <v>0</v>
      </c>
      <c r="M76" s="78">
        <f t="shared" si="73"/>
        <v>0</v>
      </c>
      <c r="N76" s="10">
        <f t="shared" si="73"/>
        <v>0</v>
      </c>
      <c r="O76" s="20">
        <f t="shared" si="73"/>
        <v>0</v>
      </c>
      <c r="P76" s="21">
        <f t="shared" si="73"/>
        <v>0</v>
      </c>
      <c r="Q76" s="22">
        <f t="shared" si="73"/>
        <v>0</v>
      </c>
      <c r="R76" s="23"/>
      <c r="S76" s="36"/>
      <c r="T76" s="42">
        <f t="shared" ref="T76:X76" si="74">SUM(T77:T83)</f>
        <v>0</v>
      </c>
      <c r="U76" s="49">
        <f t="shared" si="74"/>
        <v>0</v>
      </c>
      <c r="V76" s="60">
        <f t="shared" si="74"/>
        <v>0</v>
      </c>
      <c r="W76" s="68">
        <f t="shared" si="74"/>
        <v>0</v>
      </c>
      <c r="X76" s="78">
        <f t="shared" si="74"/>
        <v>0</v>
      </c>
      <c r="Y76" s="10">
        <f t="shared" si="73"/>
        <v>0</v>
      </c>
      <c r="Z76" s="20"/>
      <c r="AA76" s="21"/>
      <c r="AB76" s="22"/>
      <c r="AC76" s="23">
        <f t="shared" ref="AC76:AI76" si="75">SUM(AC77:AC83)</f>
        <v>0</v>
      </c>
      <c r="AD76" s="36">
        <f t="shared" si="75"/>
        <v>0</v>
      </c>
      <c r="AE76" s="46">
        <f t="shared" si="75"/>
        <v>0</v>
      </c>
      <c r="AF76" s="53">
        <f t="shared" si="75"/>
        <v>0</v>
      </c>
      <c r="AG76" s="60">
        <f t="shared" si="75"/>
        <v>0</v>
      </c>
      <c r="AH76" s="68">
        <f t="shared" si="75"/>
        <v>0</v>
      </c>
      <c r="AI76" s="78">
        <f t="shared" si="75"/>
        <v>0</v>
      </c>
      <c r="AJ76" s="10">
        <f t="shared" si="73"/>
        <v>0</v>
      </c>
      <c r="AK76" s="20">
        <f t="shared" si="73"/>
        <v>0</v>
      </c>
      <c r="AL76" s="21">
        <f t="shared" si="73"/>
        <v>0</v>
      </c>
      <c r="AM76" s="22">
        <f t="shared" si="73"/>
        <v>0</v>
      </c>
      <c r="AN76" s="23">
        <f t="shared" si="73"/>
        <v>0</v>
      </c>
      <c r="AO76" s="32">
        <f t="shared" si="73"/>
        <v>0</v>
      </c>
      <c r="AP76" s="42">
        <f t="shared" si="73"/>
        <v>0</v>
      </c>
      <c r="AQ76" s="49">
        <f t="shared" si="73"/>
        <v>0</v>
      </c>
      <c r="AR76" s="60">
        <f t="shared" si="73"/>
        <v>0</v>
      </c>
      <c r="AS76" s="68">
        <f t="shared" si="73"/>
        <v>0</v>
      </c>
      <c r="AT76" s="78">
        <f t="shared" si="73"/>
        <v>0</v>
      </c>
      <c r="AU76" s="10">
        <f t="shared" si="73"/>
        <v>0</v>
      </c>
      <c r="AV76" s="20">
        <f t="shared" si="73"/>
        <v>0</v>
      </c>
      <c r="AW76" s="21">
        <f t="shared" si="73"/>
        <v>0</v>
      </c>
      <c r="AX76" s="22">
        <f t="shared" si="73"/>
        <v>0</v>
      </c>
      <c r="AY76" s="23">
        <f t="shared" si="73"/>
        <v>0</v>
      </c>
      <c r="AZ76" s="32">
        <f t="shared" si="73"/>
        <v>0</v>
      </c>
      <c r="BA76" s="42">
        <f t="shared" si="73"/>
        <v>0</v>
      </c>
      <c r="BB76" s="49">
        <f t="shared" si="73"/>
        <v>0</v>
      </c>
      <c r="BC76" s="60">
        <f t="shared" si="73"/>
        <v>0</v>
      </c>
      <c r="BD76" s="68">
        <f t="shared" si="73"/>
        <v>0</v>
      </c>
      <c r="BE76" s="78">
        <f t="shared" si="73"/>
        <v>0</v>
      </c>
      <c r="BF76" s="10">
        <f t="shared" si="73"/>
        <v>0</v>
      </c>
      <c r="BG76" s="20">
        <f t="shared" si="73"/>
        <v>0</v>
      </c>
      <c r="BH76" s="21"/>
      <c r="BI76" s="22"/>
      <c r="BJ76" s="23">
        <f t="shared" ref="BJ76:BP76" si="76">SUM(BJ77:BJ83)</f>
        <v>0</v>
      </c>
      <c r="BK76" s="36">
        <f t="shared" si="76"/>
        <v>0</v>
      </c>
      <c r="BL76" s="46">
        <f t="shared" si="76"/>
        <v>0</v>
      </c>
      <c r="BM76" s="53">
        <f t="shared" si="76"/>
        <v>0</v>
      </c>
      <c r="BN76" s="61">
        <f t="shared" si="76"/>
        <v>0</v>
      </c>
      <c r="BO76" s="69">
        <f t="shared" si="76"/>
        <v>0</v>
      </c>
      <c r="BP76" s="79">
        <f t="shared" si="76"/>
        <v>0</v>
      </c>
      <c r="BQ76" s="10">
        <f t="shared" si="73"/>
        <v>0</v>
      </c>
    </row>
    <row r="77" spans="2:69" x14ac:dyDescent="0.25">
      <c r="B77" s="8"/>
      <c r="C77" s="9" t="s">
        <v>78</v>
      </c>
      <c r="D77" s="24"/>
      <c r="E77" s="25"/>
      <c r="F77" s="26"/>
      <c r="G77" s="27"/>
      <c r="H77" s="33"/>
      <c r="I77" s="43"/>
      <c r="J77" s="50"/>
      <c r="K77" s="62"/>
      <c r="L77" s="70"/>
      <c r="M77" s="80"/>
      <c r="N77" s="11"/>
      <c r="O77" s="24"/>
      <c r="P77" s="25"/>
      <c r="Q77" s="26"/>
      <c r="R77" s="27"/>
      <c r="S77" s="37"/>
      <c r="T77" s="43"/>
      <c r="U77" s="50"/>
      <c r="V77" s="62"/>
      <c r="W77" s="70"/>
      <c r="X77" s="80"/>
      <c r="Y77" s="11"/>
      <c r="Z77" s="24"/>
      <c r="AA77" s="25"/>
      <c r="AB77" s="26"/>
      <c r="AC77" s="27">
        <f t="shared" ref="AC77:AI83" si="77">AA77+AB77</f>
        <v>0</v>
      </c>
      <c r="AD77" s="37">
        <f t="shared" si="77"/>
        <v>0</v>
      </c>
      <c r="AE77" s="47">
        <f t="shared" si="77"/>
        <v>0</v>
      </c>
      <c r="AF77" s="54">
        <f t="shared" si="77"/>
        <v>0</v>
      </c>
      <c r="AG77" s="63">
        <f t="shared" si="77"/>
        <v>0</v>
      </c>
      <c r="AH77" s="71">
        <f t="shared" si="77"/>
        <v>0</v>
      </c>
      <c r="AI77" s="81">
        <f t="shared" si="77"/>
        <v>0</v>
      </c>
      <c r="AJ77" s="12">
        <f t="shared" ref="AJ77:AJ83" si="78">N77+Y77</f>
        <v>0</v>
      </c>
      <c r="AK77" s="24"/>
      <c r="AL77" s="25"/>
      <c r="AM77" s="26"/>
      <c r="AN77" s="27"/>
      <c r="AO77" s="33"/>
      <c r="AP77" s="43"/>
      <c r="AQ77" s="50"/>
      <c r="AR77" s="62"/>
      <c r="AS77" s="70"/>
      <c r="AT77" s="80"/>
      <c r="AU77" s="11"/>
      <c r="AV77" s="24"/>
      <c r="AW77" s="25"/>
      <c r="AX77" s="26"/>
      <c r="AY77" s="27"/>
      <c r="AZ77" s="33"/>
      <c r="BA77" s="43"/>
      <c r="BB77" s="50"/>
      <c r="BC77" s="62"/>
      <c r="BD77" s="70"/>
      <c r="BE77" s="80"/>
      <c r="BF77" s="11"/>
      <c r="BG77" s="24">
        <f t="shared" ref="BG77:BG83" si="79">Z77-AK77</f>
        <v>0</v>
      </c>
      <c r="BH77" s="25"/>
      <c r="BI77" s="26"/>
      <c r="BJ77" s="27">
        <f t="shared" ref="BJ77:BP83" si="80">BG77-BH77</f>
        <v>0</v>
      </c>
      <c r="BK77" s="37">
        <f t="shared" si="80"/>
        <v>0</v>
      </c>
      <c r="BL77" s="47">
        <f t="shared" si="80"/>
        <v>0</v>
      </c>
      <c r="BM77" s="54">
        <f t="shared" si="80"/>
        <v>0</v>
      </c>
      <c r="BN77" s="64">
        <f t="shared" si="80"/>
        <v>0</v>
      </c>
      <c r="BO77" s="72">
        <f t="shared" si="80"/>
        <v>0</v>
      </c>
      <c r="BP77" s="82">
        <f t="shared" si="80"/>
        <v>0</v>
      </c>
      <c r="BQ77" s="12">
        <f t="shared" ref="BQ77:BQ83" si="81">AJ77-AU77</f>
        <v>0</v>
      </c>
    </row>
    <row r="78" spans="2:69" x14ac:dyDescent="0.25">
      <c r="B78" s="8"/>
      <c r="C78" s="9" t="s">
        <v>79</v>
      </c>
      <c r="D78" s="24"/>
      <c r="E78" s="25"/>
      <c r="F78" s="26"/>
      <c r="G78" s="27"/>
      <c r="H78" s="33"/>
      <c r="I78" s="43"/>
      <c r="J78" s="50"/>
      <c r="K78" s="62"/>
      <c r="L78" s="70"/>
      <c r="M78" s="80"/>
      <c r="N78" s="11"/>
      <c r="O78" s="24"/>
      <c r="P78" s="25"/>
      <c r="Q78" s="26"/>
      <c r="R78" s="27"/>
      <c r="S78" s="37"/>
      <c r="T78" s="43"/>
      <c r="U78" s="50"/>
      <c r="V78" s="62"/>
      <c r="W78" s="70"/>
      <c r="X78" s="80"/>
      <c r="Y78" s="11"/>
      <c r="Z78" s="24"/>
      <c r="AA78" s="25"/>
      <c r="AB78" s="26"/>
      <c r="AC78" s="27">
        <f t="shared" si="77"/>
        <v>0</v>
      </c>
      <c r="AD78" s="37">
        <f t="shared" si="77"/>
        <v>0</v>
      </c>
      <c r="AE78" s="47">
        <f t="shared" si="77"/>
        <v>0</v>
      </c>
      <c r="AF78" s="54">
        <f t="shared" si="77"/>
        <v>0</v>
      </c>
      <c r="AG78" s="63">
        <f t="shared" si="77"/>
        <v>0</v>
      </c>
      <c r="AH78" s="71">
        <f t="shared" si="77"/>
        <v>0</v>
      </c>
      <c r="AI78" s="81">
        <f t="shared" si="77"/>
        <v>0</v>
      </c>
      <c r="AJ78" s="12">
        <f t="shared" si="78"/>
        <v>0</v>
      </c>
      <c r="AK78" s="24"/>
      <c r="AL78" s="25"/>
      <c r="AM78" s="26"/>
      <c r="AN78" s="27"/>
      <c r="AO78" s="33"/>
      <c r="AP78" s="43"/>
      <c r="AQ78" s="50"/>
      <c r="AR78" s="62"/>
      <c r="AS78" s="70"/>
      <c r="AT78" s="80"/>
      <c r="AU78" s="11"/>
      <c r="AV78" s="24"/>
      <c r="AW78" s="25"/>
      <c r="AX78" s="26"/>
      <c r="AY78" s="27"/>
      <c r="AZ78" s="33"/>
      <c r="BA78" s="43"/>
      <c r="BB78" s="50"/>
      <c r="BC78" s="62"/>
      <c r="BD78" s="70"/>
      <c r="BE78" s="80"/>
      <c r="BF78" s="11"/>
      <c r="BG78" s="24">
        <f t="shared" si="79"/>
        <v>0</v>
      </c>
      <c r="BH78" s="25"/>
      <c r="BI78" s="26"/>
      <c r="BJ78" s="27">
        <f t="shared" si="80"/>
        <v>0</v>
      </c>
      <c r="BK78" s="37">
        <f t="shared" si="80"/>
        <v>0</v>
      </c>
      <c r="BL78" s="47">
        <f t="shared" si="80"/>
        <v>0</v>
      </c>
      <c r="BM78" s="54">
        <f t="shared" si="80"/>
        <v>0</v>
      </c>
      <c r="BN78" s="64">
        <f t="shared" si="80"/>
        <v>0</v>
      </c>
      <c r="BO78" s="72">
        <f t="shared" si="80"/>
        <v>0</v>
      </c>
      <c r="BP78" s="82">
        <f t="shared" si="80"/>
        <v>0</v>
      </c>
      <c r="BQ78" s="12">
        <f t="shared" si="81"/>
        <v>0</v>
      </c>
    </row>
    <row r="79" spans="2:69" x14ac:dyDescent="0.25">
      <c r="B79" s="8"/>
      <c r="C79" s="9" t="s">
        <v>80</v>
      </c>
      <c r="D79" s="24"/>
      <c r="E79" s="25"/>
      <c r="F79" s="26"/>
      <c r="G79" s="27"/>
      <c r="H79" s="33"/>
      <c r="I79" s="43"/>
      <c r="J79" s="50"/>
      <c r="K79" s="62"/>
      <c r="L79" s="70"/>
      <c r="M79" s="80"/>
      <c r="N79" s="11"/>
      <c r="O79" s="24"/>
      <c r="P79" s="25"/>
      <c r="Q79" s="26"/>
      <c r="R79" s="27"/>
      <c r="S79" s="37"/>
      <c r="T79" s="43"/>
      <c r="U79" s="50"/>
      <c r="V79" s="62"/>
      <c r="W79" s="70"/>
      <c r="X79" s="80"/>
      <c r="Y79" s="11"/>
      <c r="Z79" s="24"/>
      <c r="AA79" s="25"/>
      <c r="AB79" s="26"/>
      <c r="AC79" s="27">
        <f t="shared" si="77"/>
        <v>0</v>
      </c>
      <c r="AD79" s="37">
        <f t="shared" si="77"/>
        <v>0</v>
      </c>
      <c r="AE79" s="47">
        <f t="shared" si="77"/>
        <v>0</v>
      </c>
      <c r="AF79" s="54">
        <f t="shared" si="77"/>
        <v>0</v>
      </c>
      <c r="AG79" s="63">
        <f t="shared" si="77"/>
        <v>0</v>
      </c>
      <c r="AH79" s="71">
        <f t="shared" si="77"/>
        <v>0</v>
      </c>
      <c r="AI79" s="81">
        <f t="shared" si="77"/>
        <v>0</v>
      </c>
      <c r="AJ79" s="12">
        <f t="shared" si="78"/>
        <v>0</v>
      </c>
      <c r="AK79" s="24"/>
      <c r="AL79" s="25"/>
      <c r="AM79" s="26"/>
      <c r="AN79" s="27"/>
      <c r="AO79" s="33"/>
      <c r="AP79" s="43"/>
      <c r="AQ79" s="50"/>
      <c r="AR79" s="62"/>
      <c r="AS79" s="70"/>
      <c r="AT79" s="80"/>
      <c r="AU79" s="11"/>
      <c r="AV79" s="24"/>
      <c r="AW79" s="25"/>
      <c r="AX79" s="26"/>
      <c r="AY79" s="27"/>
      <c r="AZ79" s="33"/>
      <c r="BA79" s="43"/>
      <c r="BB79" s="50"/>
      <c r="BC79" s="62"/>
      <c r="BD79" s="70"/>
      <c r="BE79" s="80"/>
      <c r="BF79" s="11"/>
      <c r="BG79" s="24">
        <f t="shared" si="79"/>
        <v>0</v>
      </c>
      <c r="BH79" s="25"/>
      <c r="BI79" s="26"/>
      <c r="BJ79" s="27">
        <f t="shared" si="80"/>
        <v>0</v>
      </c>
      <c r="BK79" s="37">
        <f t="shared" si="80"/>
        <v>0</v>
      </c>
      <c r="BL79" s="47">
        <f t="shared" si="80"/>
        <v>0</v>
      </c>
      <c r="BM79" s="54">
        <f t="shared" si="80"/>
        <v>0</v>
      </c>
      <c r="BN79" s="64">
        <f t="shared" si="80"/>
        <v>0</v>
      </c>
      <c r="BO79" s="72">
        <f t="shared" si="80"/>
        <v>0</v>
      </c>
      <c r="BP79" s="82">
        <f t="shared" si="80"/>
        <v>0</v>
      </c>
      <c r="BQ79" s="12">
        <f t="shared" si="81"/>
        <v>0</v>
      </c>
    </row>
    <row r="80" spans="2:69" x14ac:dyDescent="0.25">
      <c r="B80" s="8"/>
      <c r="C80" s="9" t="s">
        <v>81</v>
      </c>
      <c r="D80" s="24"/>
      <c r="E80" s="25"/>
      <c r="F80" s="26"/>
      <c r="G80" s="27"/>
      <c r="H80" s="33"/>
      <c r="I80" s="43"/>
      <c r="J80" s="50"/>
      <c r="K80" s="62"/>
      <c r="L80" s="70"/>
      <c r="M80" s="80"/>
      <c r="N80" s="11"/>
      <c r="O80" s="24"/>
      <c r="P80" s="25"/>
      <c r="Q80" s="26"/>
      <c r="R80" s="27"/>
      <c r="S80" s="37"/>
      <c r="T80" s="43"/>
      <c r="U80" s="50"/>
      <c r="V80" s="62"/>
      <c r="W80" s="70"/>
      <c r="X80" s="80"/>
      <c r="Y80" s="11"/>
      <c r="Z80" s="24"/>
      <c r="AA80" s="25"/>
      <c r="AB80" s="26"/>
      <c r="AC80" s="27">
        <f t="shared" si="77"/>
        <v>0</v>
      </c>
      <c r="AD80" s="37">
        <f t="shared" si="77"/>
        <v>0</v>
      </c>
      <c r="AE80" s="47">
        <f t="shared" si="77"/>
        <v>0</v>
      </c>
      <c r="AF80" s="54">
        <f t="shared" si="77"/>
        <v>0</v>
      </c>
      <c r="AG80" s="63">
        <f t="shared" si="77"/>
        <v>0</v>
      </c>
      <c r="AH80" s="71">
        <f t="shared" si="77"/>
        <v>0</v>
      </c>
      <c r="AI80" s="81">
        <f t="shared" si="77"/>
        <v>0</v>
      </c>
      <c r="AJ80" s="12">
        <f t="shared" si="78"/>
        <v>0</v>
      </c>
      <c r="AK80" s="24"/>
      <c r="AL80" s="25"/>
      <c r="AM80" s="26"/>
      <c r="AN80" s="27"/>
      <c r="AO80" s="33"/>
      <c r="AP80" s="43"/>
      <c r="AQ80" s="50"/>
      <c r="AR80" s="62"/>
      <c r="AS80" s="70"/>
      <c r="AT80" s="80"/>
      <c r="AU80" s="11"/>
      <c r="AV80" s="24"/>
      <c r="AW80" s="25"/>
      <c r="AX80" s="26"/>
      <c r="AY80" s="27"/>
      <c r="AZ80" s="33"/>
      <c r="BA80" s="43"/>
      <c r="BB80" s="50"/>
      <c r="BC80" s="62"/>
      <c r="BD80" s="70"/>
      <c r="BE80" s="80"/>
      <c r="BF80" s="11"/>
      <c r="BG80" s="24">
        <f t="shared" si="79"/>
        <v>0</v>
      </c>
      <c r="BH80" s="25"/>
      <c r="BI80" s="26"/>
      <c r="BJ80" s="27">
        <f t="shared" si="80"/>
        <v>0</v>
      </c>
      <c r="BK80" s="37">
        <f t="shared" si="80"/>
        <v>0</v>
      </c>
      <c r="BL80" s="47">
        <f t="shared" si="80"/>
        <v>0</v>
      </c>
      <c r="BM80" s="54">
        <f t="shared" si="80"/>
        <v>0</v>
      </c>
      <c r="BN80" s="64">
        <f t="shared" si="80"/>
        <v>0</v>
      </c>
      <c r="BO80" s="72">
        <f t="shared" si="80"/>
        <v>0</v>
      </c>
      <c r="BP80" s="82">
        <f t="shared" si="80"/>
        <v>0</v>
      </c>
      <c r="BQ80" s="12">
        <f t="shared" si="81"/>
        <v>0</v>
      </c>
    </row>
    <row r="81" spans="2:69" x14ac:dyDescent="0.25">
      <c r="B81" s="8"/>
      <c r="C81" s="9" t="s">
        <v>82</v>
      </c>
      <c r="D81" s="24"/>
      <c r="E81" s="25"/>
      <c r="F81" s="26"/>
      <c r="G81" s="27"/>
      <c r="H81" s="33"/>
      <c r="I81" s="43"/>
      <c r="J81" s="50"/>
      <c r="K81" s="62"/>
      <c r="L81" s="70"/>
      <c r="M81" s="80"/>
      <c r="N81" s="11"/>
      <c r="O81" s="24"/>
      <c r="P81" s="25"/>
      <c r="Q81" s="26"/>
      <c r="R81" s="27"/>
      <c r="S81" s="37"/>
      <c r="T81" s="43"/>
      <c r="U81" s="50"/>
      <c r="V81" s="62"/>
      <c r="W81" s="70"/>
      <c r="X81" s="80"/>
      <c r="Y81" s="11"/>
      <c r="Z81" s="24"/>
      <c r="AA81" s="25"/>
      <c r="AB81" s="26"/>
      <c r="AC81" s="27">
        <f t="shared" si="77"/>
        <v>0</v>
      </c>
      <c r="AD81" s="37">
        <f t="shared" si="77"/>
        <v>0</v>
      </c>
      <c r="AE81" s="47">
        <f t="shared" si="77"/>
        <v>0</v>
      </c>
      <c r="AF81" s="54">
        <f t="shared" si="77"/>
        <v>0</v>
      </c>
      <c r="AG81" s="63">
        <f t="shared" si="77"/>
        <v>0</v>
      </c>
      <c r="AH81" s="71">
        <f t="shared" si="77"/>
        <v>0</v>
      </c>
      <c r="AI81" s="81">
        <f t="shared" si="77"/>
        <v>0</v>
      </c>
      <c r="AJ81" s="12">
        <f t="shared" si="78"/>
        <v>0</v>
      </c>
      <c r="AK81" s="24"/>
      <c r="AL81" s="25"/>
      <c r="AM81" s="26"/>
      <c r="AN81" s="27"/>
      <c r="AO81" s="33"/>
      <c r="AP81" s="43"/>
      <c r="AQ81" s="50"/>
      <c r="AR81" s="62"/>
      <c r="AS81" s="70"/>
      <c r="AT81" s="80"/>
      <c r="AU81" s="11"/>
      <c r="AV81" s="24"/>
      <c r="AW81" s="25"/>
      <c r="AX81" s="26"/>
      <c r="AY81" s="27"/>
      <c r="AZ81" s="33"/>
      <c r="BA81" s="43"/>
      <c r="BB81" s="50"/>
      <c r="BC81" s="62"/>
      <c r="BD81" s="70"/>
      <c r="BE81" s="80"/>
      <c r="BF81" s="11"/>
      <c r="BG81" s="24">
        <f t="shared" si="79"/>
        <v>0</v>
      </c>
      <c r="BH81" s="25"/>
      <c r="BI81" s="26"/>
      <c r="BJ81" s="27">
        <f t="shared" si="80"/>
        <v>0</v>
      </c>
      <c r="BK81" s="37">
        <f t="shared" si="80"/>
        <v>0</v>
      </c>
      <c r="BL81" s="47">
        <f t="shared" si="80"/>
        <v>0</v>
      </c>
      <c r="BM81" s="54">
        <f t="shared" si="80"/>
        <v>0</v>
      </c>
      <c r="BN81" s="64">
        <f t="shared" si="80"/>
        <v>0</v>
      </c>
      <c r="BO81" s="72">
        <f t="shared" si="80"/>
        <v>0</v>
      </c>
      <c r="BP81" s="82">
        <f t="shared" si="80"/>
        <v>0</v>
      </c>
      <c r="BQ81" s="12">
        <f t="shared" si="81"/>
        <v>0</v>
      </c>
    </row>
    <row r="82" spans="2:69" x14ac:dyDescent="0.25">
      <c r="B82" s="8"/>
      <c r="C82" s="9" t="s">
        <v>83</v>
      </c>
      <c r="D82" s="24"/>
      <c r="E82" s="25"/>
      <c r="F82" s="26"/>
      <c r="G82" s="27"/>
      <c r="H82" s="33"/>
      <c r="I82" s="43"/>
      <c r="J82" s="50"/>
      <c r="K82" s="62"/>
      <c r="L82" s="70"/>
      <c r="M82" s="80"/>
      <c r="N82" s="11"/>
      <c r="O82" s="24"/>
      <c r="P82" s="25"/>
      <c r="Q82" s="26"/>
      <c r="R82" s="27"/>
      <c r="S82" s="37"/>
      <c r="T82" s="43"/>
      <c r="U82" s="50"/>
      <c r="V82" s="62"/>
      <c r="W82" s="70"/>
      <c r="X82" s="80"/>
      <c r="Y82" s="11"/>
      <c r="Z82" s="24"/>
      <c r="AA82" s="25"/>
      <c r="AB82" s="26"/>
      <c r="AC82" s="27">
        <f t="shared" si="77"/>
        <v>0</v>
      </c>
      <c r="AD82" s="37">
        <f t="shared" si="77"/>
        <v>0</v>
      </c>
      <c r="AE82" s="47">
        <f t="shared" si="77"/>
        <v>0</v>
      </c>
      <c r="AF82" s="54">
        <f t="shared" si="77"/>
        <v>0</v>
      </c>
      <c r="AG82" s="63">
        <f t="shared" si="77"/>
        <v>0</v>
      </c>
      <c r="AH82" s="71">
        <f t="shared" si="77"/>
        <v>0</v>
      </c>
      <c r="AI82" s="81">
        <f t="shared" si="77"/>
        <v>0</v>
      </c>
      <c r="AJ82" s="12">
        <f t="shared" si="78"/>
        <v>0</v>
      </c>
      <c r="AK82" s="24"/>
      <c r="AL82" s="25"/>
      <c r="AM82" s="26"/>
      <c r="AN82" s="27"/>
      <c r="AO82" s="33"/>
      <c r="AP82" s="43"/>
      <c r="AQ82" s="50"/>
      <c r="AR82" s="62"/>
      <c r="AS82" s="70"/>
      <c r="AT82" s="80"/>
      <c r="AU82" s="11"/>
      <c r="AV82" s="24"/>
      <c r="AW82" s="25"/>
      <c r="AX82" s="26"/>
      <c r="AY82" s="27"/>
      <c r="AZ82" s="33"/>
      <c r="BA82" s="43"/>
      <c r="BB82" s="50"/>
      <c r="BC82" s="62"/>
      <c r="BD82" s="70"/>
      <c r="BE82" s="80"/>
      <c r="BF82" s="11"/>
      <c r="BG82" s="24">
        <f t="shared" si="79"/>
        <v>0</v>
      </c>
      <c r="BH82" s="25"/>
      <c r="BI82" s="26"/>
      <c r="BJ82" s="27">
        <f t="shared" si="80"/>
        <v>0</v>
      </c>
      <c r="BK82" s="37">
        <f t="shared" si="80"/>
        <v>0</v>
      </c>
      <c r="BL82" s="47">
        <f t="shared" si="80"/>
        <v>0</v>
      </c>
      <c r="BM82" s="54">
        <f t="shared" si="80"/>
        <v>0</v>
      </c>
      <c r="BN82" s="64">
        <f t="shared" si="80"/>
        <v>0</v>
      </c>
      <c r="BO82" s="72">
        <f t="shared" si="80"/>
        <v>0</v>
      </c>
      <c r="BP82" s="82">
        <f t="shared" si="80"/>
        <v>0</v>
      </c>
      <c r="BQ82" s="12">
        <f t="shared" si="81"/>
        <v>0</v>
      </c>
    </row>
    <row r="83" spans="2:69" x14ac:dyDescent="0.25">
      <c r="B83" s="8"/>
      <c r="C83" s="9" t="s">
        <v>84</v>
      </c>
      <c r="D83" s="28"/>
      <c r="E83" s="31"/>
      <c r="F83" s="29"/>
      <c r="G83" s="30"/>
      <c r="H83" s="34"/>
      <c r="I83" s="44"/>
      <c r="J83" s="51"/>
      <c r="K83" s="65"/>
      <c r="L83" s="73"/>
      <c r="M83" s="83"/>
      <c r="N83" s="13"/>
      <c r="O83" s="28"/>
      <c r="P83" s="31"/>
      <c r="Q83" s="29"/>
      <c r="R83" s="30"/>
      <c r="S83" s="38"/>
      <c r="T83" s="44"/>
      <c r="U83" s="51"/>
      <c r="V83" s="65"/>
      <c r="W83" s="73"/>
      <c r="X83" s="83"/>
      <c r="Y83" s="13"/>
      <c r="Z83" s="28"/>
      <c r="AA83" s="31"/>
      <c r="AB83" s="29"/>
      <c r="AC83" s="30">
        <f t="shared" si="77"/>
        <v>0</v>
      </c>
      <c r="AD83" s="38">
        <f t="shared" si="77"/>
        <v>0</v>
      </c>
      <c r="AE83" s="48">
        <f t="shared" si="77"/>
        <v>0</v>
      </c>
      <c r="AF83" s="55">
        <f t="shared" si="77"/>
        <v>0</v>
      </c>
      <c r="AG83" s="66">
        <f t="shared" si="77"/>
        <v>0</v>
      </c>
      <c r="AH83" s="74">
        <f t="shared" si="77"/>
        <v>0</v>
      </c>
      <c r="AI83" s="84">
        <f t="shared" si="77"/>
        <v>0</v>
      </c>
      <c r="AJ83" s="14">
        <f t="shared" si="78"/>
        <v>0</v>
      </c>
      <c r="AK83" s="28"/>
      <c r="AL83" s="31"/>
      <c r="AM83" s="29"/>
      <c r="AN83" s="30"/>
      <c r="AO83" s="34"/>
      <c r="AP83" s="44"/>
      <c r="AQ83" s="51"/>
      <c r="AR83" s="65"/>
      <c r="AS83" s="73"/>
      <c r="AT83" s="83"/>
      <c r="AU83" s="13"/>
      <c r="AV83" s="28"/>
      <c r="AW83" s="31"/>
      <c r="AX83" s="29"/>
      <c r="AY83" s="30"/>
      <c r="AZ83" s="34"/>
      <c r="BA83" s="44"/>
      <c r="BB83" s="51"/>
      <c r="BC83" s="65"/>
      <c r="BD83" s="73"/>
      <c r="BE83" s="83"/>
      <c r="BF83" s="13"/>
      <c r="BG83" s="28">
        <f t="shared" si="79"/>
        <v>0</v>
      </c>
      <c r="BH83" s="31"/>
      <c r="BI83" s="29"/>
      <c r="BJ83" s="30">
        <f t="shared" si="80"/>
        <v>0</v>
      </c>
      <c r="BK83" s="38">
        <f t="shared" si="80"/>
        <v>0</v>
      </c>
      <c r="BL83" s="48">
        <f t="shared" si="80"/>
        <v>0</v>
      </c>
      <c r="BM83" s="55">
        <f t="shared" si="80"/>
        <v>0</v>
      </c>
      <c r="BN83" s="67">
        <f t="shared" si="80"/>
        <v>0</v>
      </c>
      <c r="BO83" s="75">
        <f t="shared" si="80"/>
        <v>0</v>
      </c>
      <c r="BP83" s="85">
        <f t="shared" si="80"/>
        <v>0</v>
      </c>
      <c r="BQ83" s="14">
        <f t="shared" si="81"/>
        <v>0</v>
      </c>
    </row>
    <row r="84" spans="2:69" x14ac:dyDescent="0.25">
      <c r="B84" s="5"/>
      <c r="C84" s="6" t="s">
        <v>11</v>
      </c>
      <c r="D84" s="28">
        <f t="shared" ref="D84:BO84" si="82">D12+D20+D30+D40+D50+D60+D64+D72+D76</f>
        <v>1699713</v>
      </c>
      <c r="E84" s="31">
        <f t="shared" si="82"/>
        <v>1644759</v>
      </c>
      <c r="F84" s="29">
        <f t="shared" si="82"/>
        <v>1766486</v>
      </c>
      <c r="G84" s="30">
        <f t="shared" si="82"/>
        <v>1639431</v>
      </c>
      <c r="H84" s="35">
        <f t="shared" si="82"/>
        <v>1721198</v>
      </c>
      <c r="I84" s="45">
        <f t="shared" si="82"/>
        <v>1706627</v>
      </c>
      <c r="J84" s="52">
        <f t="shared" si="82"/>
        <v>1657697</v>
      </c>
      <c r="K84" s="66">
        <f t="shared" si="82"/>
        <v>1696822</v>
      </c>
      <c r="L84" s="74">
        <f>L12+L20+L30+L40+L50+L60+L64+L72+L76</f>
        <v>1644946</v>
      </c>
      <c r="M84" s="84">
        <f>M12+M20+M30+M40+M50+M60+M64+M72+M76</f>
        <v>1637679</v>
      </c>
      <c r="N84" s="15">
        <f t="shared" si="82"/>
        <v>16815358</v>
      </c>
      <c r="O84" s="28">
        <f t="shared" si="82"/>
        <v>-33544.25</v>
      </c>
      <c r="P84" s="31">
        <f t="shared" si="82"/>
        <v>-50353.070000000014</v>
      </c>
      <c r="Q84" s="29">
        <f t="shared" si="82"/>
        <v>488201.20999999996</v>
      </c>
      <c r="R84" s="30">
        <f t="shared" si="82"/>
        <v>127794.24999999997</v>
      </c>
      <c r="S84" s="35">
        <f t="shared" si="82"/>
        <v>88198.959999999992</v>
      </c>
      <c r="T84" s="45">
        <f t="shared" si="82"/>
        <v>275288.7</v>
      </c>
      <c r="U84" s="52">
        <f t="shared" si="82"/>
        <v>471344.98</v>
      </c>
      <c r="V84" s="66">
        <f>V12+V20+V30+V40+V50+V60+V64+V72+V76</f>
        <v>1600834.8399999999</v>
      </c>
      <c r="W84" s="74">
        <f>W12+W20+W30+W40+W50+W60+W64+W72+W76</f>
        <v>82941.779999999984</v>
      </c>
      <c r="X84" s="84">
        <f>X12+X20+X30+X40+X50+X60+X64+X72+X76</f>
        <v>-17810.850000000017</v>
      </c>
      <c r="Y84" s="15">
        <f t="shared" si="82"/>
        <v>3032896.55</v>
      </c>
      <c r="Z84" s="28">
        <f t="shared" si="82"/>
        <v>1666168.75</v>
      </c>
      <c r="AA84" s="31">
        <f t="shared" si="82"/>
        <v>1594405.93</v>
      </c>
      <c r="AB84" s="29">
        <f t="shared" si="82"/>
        <v>2254687.21</v>
      </c>
      <c r="AC84" s="30">
        <f t="shared" si="82"/>
        <v>1767225.2499999998</v>
      </c>
      <c r="AD84" s="38">
        <f t="shared" si="82"/>
        <v>1809396.96</v>
      </c>
      <c r="AE84" s="48">
        <f t="shared" si="82"/>
        <v>1981915.7000000002</v>
      </c>
      <c r="AF84" s="55">
        <f t="shared" si="82"/>
        <v>2129041.98</v>
      </c>
      <c r="AG84" s="66">
        <f t="shared" si="82"/>
        <v>3297656.84</v>
      </c>
      <c r="AH84" s="74">
        <f t="shared" si="82"/>
        <v>1727887.7799999998</v>
      </c>
      <c r="AI84" s="84">
        <f t="shared" si="82"/>
        <v>1619868.15</v>
      </c>
      <c r="AJ84" s="15">
        <f t="shared" si="82"/>
        <v>19848254.550000001</v>
      </c>
      <c r="AK84" s="28">
        <f t="shared" si="82"/>
        <v>1500823.09</v>
      </c>
      <c r="AL84" s="31">
        <f t="shared" si="82"/>
        <v>1415469.3600000003</v>
      </c>
      <c r="AM84" s="29">
        <f t="shared" si="82"/>
        <v>1893945.2</v>
      </c>
      <c r="AN84" s="30">
        <f t="shared" si="82"/>
        <v>1886178.74</v>
      </c>
      <c r="AO84" s="35">
        <f t="shared" si="82"/>
        <v>1856717.5699999998</v>
      </c>
      <c r="AP84" s="45">
        <f t="shared" si="82"/>
        <v>1873016.2900000003</v>
      </c>
      <c r="AQ84" s="52">
        <f t="shared" si="82"/>
        <v>2239012.41</v>
      </c>
      <c r="AR84" s="66">
        <f t="shared" si="82"/>
        <v>2743663.09</v>
      </c>
      <c r="AS84" s="74">
        <f t="shared" si="82"/>
        <v>1619707.2299999997</v>
      </c>
      <c r="AT84" s="84">
        <f t="shared" si="82"/>
        <v>1316204.7399999998</v>
      </c>
      <c r="AU84" s="15">
        <f t="shared" si="82"/>
        <v>18344737.719999999</v>
      </c>
      <c r="AV84" s="28">
        <f t="shared" si="82"/>
        <v>1500823.09</v>
      </c>
      <c r="AW84" s="31">
        <f t="shared" si="82"/>
        <v>1415469.3600000003</v>
      </c>
      <c r="AX84" s="29">
        <f t="shared" si="82"/>
        <v>1893945.2</v>
      </c>
      <c r="AY84" s="30">
        <f t="shared" si="82"/>
        <v>1886178.74</v>
      </c>
      <c r="AZ84" s="35">
        <f t="shared" si="82"/>
        <v>1856717.5699999998</v>
      </c>
      <c r="BA84" s="45">
        <f t="shared" si="82"/>
        <v>1873016.2900000003</v>
      </c>
      <c r="BB84" s="52">
        <f t="shared" si="82"/>
        <v>2239012.41</v>
      </c>
      <c r="BC84" s="66">
        <f t="shared" si="82"/>
        <v>2743663.09</v>
      </c>
      <c r="BD84" s="74">
        <f t="shared" si="82"/>
        <v>1619707.2299999997</v>
      </c>
      <c r="BE84" s="84">
        <f t="shared" si="82"/>
        <v>1316204.7399999998</v>
      </c>
      <c r="BF84" s="15">
        <f t="shared" si="82"/>
        <v>18344737.719999999</v>
      </c>
      <c r="BG84" s="28">
        <f t="shared" si="82"/>
        <v>165345.66000000003</v>
      </c>
      <c r="BH84" s="31">
        <f t="shared" si="82"/>
        <v>178936.56999999998</v>
      </c>
      <c r="BI84" s="29">
        <f t="shared" si="82"/>
        <v>360742.01</v>
      </c>
      <c r="BJ84" s="30">
        <f t="shared" si="82"/>
        <v>-118953.48999999999</v>
      </c>
      <c r="BK84" s="38">
        <f t="shared" si="82"/>
        <v>-47320.610000000059</v>
      </c>
      <c r="BL84" s="48">
        <f t="shared" si="82"/>
        <v>108899.41</v>
      </c>
      <c r="BM84" s="55">
        <f t="shared" si="82"/>
        <v>-109970.43</v>
      </c>
      <c r="BN84" s="67">
        <f t="shared" si="82"/>
        <v>553993.74999999988</v>
      </c>
      <c r="BO84" s="75">
        <f t="shared" si="82"/>
        <v>108180.54999999999</v>
      </c>
      <c r="BP84" s="85">
        <f t="shared" ref="BP84:BQ84" si="83">BP12+BP20+BP30+BP40+BP50+BP60+BP64+BP72+BP76</f>
        <v>303663.40999999997</v>
      </c>
      <c r="BQ84" s="15">
        <f t="shared" si="83"/>
        <v>1503516.8299999996</v>
      </c>
    </row>
    <row r="85" spans="2:69" x14ac:dyDescent="0.25"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</row>
    <row r="86" spans="2:69" x14ac:dyDescent="0.25"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</row>
    <row r="87" spans="2:69" x14ac:dyDescent="0.25">
      <c r="C87" s="1" t="s">
        <v>91</v>
      </c>
      <c r="Y87" s="1" t="s">
        <v>92</v>
      </c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2:69" x14ac:dyDescent="0.25"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BQ88" s="16"/>
    </row>
    <row r="89" spans="2:69" x14ac:dyDescent="0.25">
      <c r="C89" s="7" t="s">
        <v>90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1" t="s">
        <v>90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</row>
    <row r="90" spans="2:69" x14ac:dyDescent="0.25">
      <c r="C90" s="1" t="s">
        <v>87</v>
      </c>
      <c r="Y90" s="1" t="s">
        <v>93</v>
      </c>
    </row>
    <row r="91" spans="2:69" x14ac:dyDescent="0.25">
      <c r="C91" s="1" t="s">
        <v>88</v>
      </c>
      <c r="Y91" s="1" t="s">
        <v>89</v>
      </c>
    </row>
  </sheetData>
  <mergeCells count="27">
    <mergeCell ref="B3:BQ3"/>
    <mergeCell ref="B4:BQ4"/>
    <mergeCell ref="B5:BQ5"/>
    <mergeCell ref="B6:BQ6"/>
    <mergeCell ref="B7:BQ7"/>
    <mergeCell ref="B40:C40"/>
    <mergeCell ref="BJ9:BJ10"/>
    <mergeCell ref="BK9:BK10"/>
    <mergeCell ref="BL9:BL10"/>
    <mergeCell ref="BM9:BM10"/>
    <mergeCell ref="B9:C11"/>
    <mergeCell ref="N9:BF9"/>
    <mergeCell ref="BG9:BG10"/>
    <mergeCell ref="BH9:BH10"/>
    <mergeCell ref="BI9:BI10"/>
    <mergeCell ref="BP9:BP10"/>
    <mergeCell ref="BQ9:BQ10"/>
    <mergeCell ref="B12:C12"/>
    <mergeCell ref="B20:C20"/>
    <mergeCell ref="B30:C30"/>
    <mergeCell ref="BN9:BN10"/>
    <mergeCell ref="BO9:BO10"/>
    <mergeCell ref="B50:C50"/>
    <mergeCell ref="B60:C60"/>
    <mergeCell ref="B64:C64"/>
    <mergeCell ref="B72:C72"/>
    <mergeCell ref="B76:C76"/>
  </mergeCells>
  <pageMargins left="0.70866141732283472" right="0.70866141732283472" top="0.74803149606299213" bottom="0.74803149606299213" header="0.31496062992125984" footer="0.31496062992125984"/>
  <pageSetup scale="74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Octubre Acumulada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2019-11-11T16:20:29Z</cp:lastPrinted>
  <dcterms:created xsi:type="dcterms:W3CDTF">2014-09-10T23:02:28Z</dcterms:created>
  <dcterms:modified xsi:type="dcterms:W3CDTF">2019-11-11T16:22:36Z</dcterms:modified>
</cp:coreProperties>
</file>