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Diciembre 2020\3.-Informacion Presupuestal\"/>
    </mc:Choice>
  </mc:AlternateContent>
  <bookViews>
    <workbookView xWindow="0" yWindow="0" windowWidth="20490" windowHeight="7755" firstSheet="6" activeTab="6"/>
  </bookViews>
  <sheets>
    <sheet name="Enero 2020" sheetId="1" state="hidden" r:id="rId1"/>
    <sheet name="Febrero 2020" sheetId="2" state="hidden" r:id="rId2"/>
    <sheet name="Marzo 2020" sheetId="4" state="hidden" r:id="rId3"/>
    <sheet name="Abril 2020" sheetId="5" state="hidden" r:id="rId4"/>
    <sheet name="Mayo 2020" sheetId="6" state="hidden" r:id="rId5"/>
    <sheet name="Junio 2020" sheetId="7" state="hidden" r:id="rId6"/>
    <sheet name="Diciembre 2020" sheetId="8" r:id="rId7"/>
    <sheet name="Acumulado" sheetId="3" r:id="rId8"/>
  </sheets>
  <definedNames>
    <definedName name="_xlnm.Print_Area" localSheetId="7">Acumulado!$A$1:$L$85</definedName>
    <definedName name="_xlnm.Print_Area" localSheetId="6">'Diciembre 2020'!$A$1:$L$85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8" l="1"/>
  <c r="N22" i="8" l="1"/>
  <c r="J14" i="3" l="1"/>
  <c r="J67" i="3"/>
  <c r="G22" i="3" l="1"/>
  <c r="H22" i="3" s="1"/>
  <c r="J69" i="8" l="1"/>
  <c r="I69" i="8"/>
  <c r="G22" i="8"/>
  <c r="G69" i="8" s="1"/>
  <c r="N69" i="8" l="1"/>
  <c r="L14" i="3"/>
  <c r="K69" i="3" l="1"/>
  <c r="J69" i="3"/>
  <c r="I69" i="3"/>
  <c r="K68" i="3"/>
  <c r="I68" i="3"/>
  <c r="L67" i="3"/>
  <c r="I67" i="3"/>
  <c r="G67" i="3"/>
  <c r="I67" i="8" l="1"/>
  <c r="G67" i="8"/>
  <c r="F67" i="8" l="1"/>
  <c r="J20" i="8" l="1"/>
  <c r="F69" i="3" l="1"/>
  <c r="F68" i="3"/>
  <c r="L20" i="8" l="1"/>
  <c r="L22" i="3"/>
  <c r="L69" i="3" s="1"/>
  <c r="G20" i="8"/>
  <c r="G69" i="3"/>
  <c r="J20" i="3" l="1"/>
  <c r="J68" i="3" s="1"/>
  <c r="G20" i="3" l="1"/>
  <c r="G68" i="3" s="1"/>
  <c r="L20" i="3"/>
  <c r="L68" i="3" s="1"/>
  <c r="I68" i="8"/>
  <c r="J68" i="8" s="1"/>
  <c r="L22" i="8" l="1"/>
  <c r="L69" i="8" s="1"/>
  <c r="G25" i="8"/>
  <c r="F68" i="8"/>
  <c r="L68" i="8" s="1"/>
  <c r="H14" i="3"/>
  <c r="H67" i="3" s="1"/>
  <c r="H69" i="3"/>
  <c r="H20" i="3"/>
  <c r="H68" i="3" s="1"/>
  <c r="G68" i="8" l="1"/>
  <c r="F25" i="8"/>
  <c r="H14" i="8"/>
  <c r="H67" i="8" s="1"/>
  <c r="H68" i="8" l="1"/>
  <c r="F69" i="8"/>
  <c r="H20" i="8" l="1"/>
  <c r="H69" i="8"/>
  <c r="H25" i="8" l="1"/>
  <c r="G74" i="8" l="1"/>
  <c r="F74" i="8"/>
  <c r="J14" i="8"/>
  <c r="J67" i="8" s="1"/>
  <c r="H74" i="8"/>
  <c r="L23" i="7"/>
  <c r="J69" i="7"/>
  <c r="L14" i="8" l="1"/>
  <c r="L67" i="8" s="1"/>
  <c r="I25" i="8"/>
  <c r="K20" i="8"/>
  <c r="K14" i="8"/>
  <c r="K74" i="7"/>
  <c r="G69" i="7"/>
  <c r="F69" i="7"/>
  <c r="G68" i="7"/>
  <c r="F68" i="7"/>
  <c r="G67" i="7"/>
  <c r="F67" i="7"/>
  <c r="G25" i="7"/>
  <c r="F25" i="7"/>
  <c r="H23" i="7"/>
  <c r="I23" i="7" s="1"/>
  <c r="H20" i="7"/>
  <c r="H68" i="7" s="1"/>
  <c r="I68" i="7" s="1"/>
  <c r="J68" i="7" s="1"/>
  <c r="H14" i="7"/>
  <c r="I14" i="7" s="1"/>
  <c r="G74" i="7" l="1"/>
  <c r="K67" i="8"/>
  <c r="K74" i="8" s="1"/>
  <c r="L25" i="8"/>
  <c r="J25" i="8"/>
  <c r="K25" i="8" s="1"/>
  <c r="L68" i="7"/>
  <c r="H69" i="7"/>
  <c r="I69" i="7" s="1"/>
  <c r="L69" i="7"/>
  <c r="H67" i="7"/>
  <c r="I67" i="7" s="1"/>
  <c r="I74" i="7" s="1"/>
  <c r="I74" i="8"/>
  <c r="F74" i="7"/>
  <c r="K23" i="7"/>
  <c r="J14" i="7"/>
  <c r="L14" i="7" s="1"/>
  <c r="H25" i="7"/>
  <c r="I20" i="7"/>
  <c r="J20" i="7" s="1"/>
  <c r="L20" i="7" s="1"/>
  <c r="K74" i="6"/>
  <c r="G69" i="6"/>
  <c r="F69" i="6"/>
  <c r="H69" i="6" s="1"/>
  <c r="I69" i="6" s="1"/>
  <c r="J69" i="6" s="1"/>
  <c r="L69" i="6" s="1"/>
  <c r="G68" i="6"/>
  <c r="F68" i="6"/>
  <c r="G67" i="6"/>
  <c r="F67" i="6"/>
  <c r="G25" i="6"/>
  <c r="F25" i="6"/>
  <c r="H23" i="6"/>
  <c r="I23" i="6" s="1"/>
  <c r="J23" i="6" s="1"/>
  <c r="H20" i="6"/>
  <c r="H68" i="6" s="1"/>
  <c r="I68" i="6" s="1"/>
  <c r="J68" i="6" s="1"/>
  <c r="L68" i="6" s="1"/>
  <c r="H14" i="6"/>
  <c r="H74" i="7" l="1"/>
  <c r="I20" i="6"/>
  <c r="J20" i="6" s="1"/>
  <c r="K20" i="6" s="1"/>
  <c r="J67" i="7"/>
  <c r="L67" i="7" s="1"/>
  <c r="J74" i="8"/>
  <c r="L74" i="8"/>
  <c r="K20" i="7"/>
  <c r="J25" i="7"/>
  <c r="L25" i="7" s="1"/>
  <c r="K14" i="7"/>
  <c r="J74" i="7"/>
  <c r="L74" i="7"/>
  <c r="I25" i="7"/>
  <c r="G74" i="6"/>
  <c r="H25" i="6"/>
  <c r="F74" i="6"/>
  <c r="H67" i="6"/>
  <c r="H74" i="6" s="1"/>
  <c r="L20" i="6"/>
  <c r="I67" i="6"/>
  <c r="K23" i="6"/>
  <c r="L23" i="6"/>
  <c r="I14" i="6"/>
  <c r="G69" i="5"/>
  <c r="H69" i="5" s="1"/>
  <c r="I69" i="5" s="1"/>
  <c r="J69" i="5" s="1"/>
  <c r="L69" i="5" s="1"/>
  <c r="F69" i="5"/>
  <c r="G68" i="5"/>
  <c r="G74" i="5" s="1"/>
  <c r="F68" i="5"/>
  <c r="F74" i="5" s="1"/>
  <c r="F67" i="5"/>
  <c r="G67" i="5"/>
  <c r="K74" i="5"/>
  <c r="H67" i="5"/>
  <c r="I67" i="5" s="1"/>
  <c r="G25" i="5"/>
  <c r="F25" i="5"/>
  <c r="H23" i="5"/>
  <c r="I23" i="5" s="1"/>
  <c r="J23" i="5" s="1"/>
  <c r="H20" i="5"/>
  <c r="I20" i="5" s="1"/>
  <c r="J20" i="5" s="1"/>
  <c r="H14" i="5"/>
  <c r="H68" i="5" l="1"/>
  <c r="I68" i="5" s="1"/>
  <c r="J68" i="5" s="1"/>
  <c r="L68" i="5" s="1"/>
  <c r="H25" i="5"/>
  <c r="K25" i="7"/>
  <c r="I74" i="6"/>
  <c r="J67" i="6"/>
  <c r="J14" i="6"/>
  <c r="I25" i="6"/>
  <c r="I74" i="5"/>
  <c r="H74" i="5"/>
  <c r="L20" i="5"/>
  <c r="K20" i="5"/>
  <c r="L23" i="5"/>
  <c r="K23" i="5"/>
  <c r="J67" i="5"/>
  <c r="I14" i="5"/>
  <c r="I68" i="4"/>
  <c r="J68" i="4" s="1"/>
  <c r="L68" i="4" s="1"/>
  <c r="K74" i="4"/>
  <c r="G74" i="4"/>
  <c r="F74" i="4"/>
  <c r="H69" i="4"/>
  <c r="I69" i="4" s="1"/>
  <c r="J69" i="4" s="1"/>
  <c r="H68" i="4"/>
  <c r="H67" i="4"/>
  <c r="I67" i="4" s="1"/>
  <c r="J67" i="4" s="1"/>
  <c r="L67" i="4" s="1"/>
  <c r="G25" i="4"/>
  <c r="F25" i="4"/>
  <c r="H23" i="4"/>
  <c r="I23" i="4" s="1"/>
  <c r="J23" i="4" s="1"/>
  <c r="H20" i="4"/>
  <c r="H14" i="4"/>
  <c r="I14" i="4" s="1"/>
  <c r="J74" i="6" l="1"/>
  <c r="L67" i="6"/>
  <c r="L74" i="6" s="1"/>
  <c r="L14" i="6"/>
  <c r="J25" i="6"/>
  <c r="K14" i="6"/>
  <c r="I25" i="5"/>
  <c r="J14" i="5"/>
  <c r="J74" i="5"/>
  <c r="L67" i="5"/>
  <c r="L74" i="5" s="1"/>
  <c r="I74" i="4"/>
  <c r="H25" i="4"/>
  <c r="L23" i="4"/>
  <c r="K23" i="4"/>
  <c r="J74" i="4"/>
  <c r="L69" i="4"/>
  <c r="L74" i="4" s="1"/>
  <c r="J14" i="4"/>
  <c r="I20" i="4"/>
  <c r="J20" i="4" s="1"/>
  <c r="H74" i="4"/>
  <c r="G74" i="3"/>
  <c r="K74" i="3"/>
  <c r="F25" i="3"/>
  <c r="I69" i="2"/>
  <c r="J69" i="2" s="1"/>
  <c r="J74" i="2" s="1"/>
  <c r="J68" i="2"/>
  <c r="K74" i="2"/>
  <c r="G74" i="2"/>
  <c r="F74" i="2"/>
  <c r="H69" i="2"/>
  <c r="L68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I67" i="2" l="1"/>
  <c r="I74" i="2" s="1"/>
  <c r="L25" i="6"/>
  <c r="K25" i="6"/>
  <c r="L14" i="5"/>
  <c r="J25" i="5"/>
  <c r="K14" i="5"/>
  <c r="K20" i="4"/>
  <c r="L20" i="4"/>
  <c r="L14" i="4"/>
  <c r="J25" i="4"/>
  <c r="K14" i="4"/>
  <c r="I25" i="4"/>
  <c r="F74" i="3"/>
  <c r="H74" i="3"/>
  <c r="G25" i="3"/>
  <c r="H25" i="3"/>
  <c r="L69" i="2"/>
  <c r="L74" i="2"/>
  <c r="H25" i="2"/>
  <c r="L20" i="2"/>
  <c r="K20" i="2"/>
  <c r="L23" i="2"/>
  <c r="K23" i="2"/>
  <c r="I14" i="2"/>
  <c r="L68" i="1"/>
  <c r="L67" i="1"/>
  <c r="H67" i="1"/>
  <c r="L25" i="5" l="1"/>
  <c r="K25" i="5"/>
  <c r="K25" i="4"/>
  <c r="L25" i="4"/>
  <c r="I25" i="2"/>
  <c r="J14" i="2"/>
  <c r="K74" i="1"/>
  <c r="I74" i="1"/>
  <c r="G74" i="1"/>
  <c r="F74" i="1"/>
  <c r="J69" i="1"/>
  <c r="H69" i="1"/>
  <c r="H68" i="1"/>
  <c r="G25" i="1"/>
  <c r="F25" i="1"/>
  <c r="H23" i="1"/>
  <c r="I23" i="1" s="1"/>
  <c r="H20" i="1"/>
  <c r="I20" i="1" s="1"/>
  <c r="H14" i="1"/>
  <c r="J23" i="1" l="1"/>
  <c r="J20" i="1"/>
  <c r="L14" i="2"/>
  <c r="J25" i="2"/>
  <c r="K14" i="2"/>
  <c r="J74" i="1"/>
  <c r="L69" i="1"/>
  <c r="L74" i="1" s="1"/>
  <c r="H74" i="1"/>
  <c r="H25" i="1"/>
  <c r="K23" i="1"/>
  <c r="L23" i="1"/>
  <c r="K20" i="1"/>
  <c r="I14" i="1"/>
  <c r="I74" i="3" l="1"/>
  <c r="I25" i="3"/>
  <c r="L20" i="1"/>
  <c r="L25" i="2"/>
  <c r="K25" i="2"/>
  <c r="I25" i="1"/>
  <c r="J14" i="1"/>
  <c r="J25" i="3" l="1"/>
  <c r="L25" i="3" s="1"/>
  <c r="L14" i="1"/>
  <c r="K14" i="1"/>
  <c r="J25" i="1"/>
  <c r="K25" i="3" l="1"/>
  <c r="L74" i="3"/>
  <c r="J74" i="3"/>
  <c r="L25" i="1"/>
  <c r="K25" i="1"/>
</calcChain>
</file>

<file path=xl/comments1.xml><?xml version="1.0" encoding="utf-8"?>
<comments xmlns="http://schemas.openxmlformats.org/spreadsheetml/2006/main">
  <authors>
    <author>Usuario de Windows</author>
  </authors>
  <commentList>
    <comment ref="I20" authorId="0" shapeId="0">
      <text>
        <r>
          <rPr>
            <b/>
            <sz val="9"/>
            <color indexed="81"/>
            <rFont val="Tahoma"/>
            <family val="2"/>
          </rPr>
          <t>Monto acumulado de ventas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Importe de cargos de la cta por cobrar de Seretaria de Hacienda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Importe acumulado de Enero al mes de los abonos de la cta por cobrar de Secretaria de Hacienda</t>
        </r>
      </text>
    </comment>
  </commentList>
</comments>
</file>

<file path=xl/sharedStrings.xml><?xml version="1.0" encoding="utf-8"?>
<sst xmlns="http://schemas.openxmlformats.org/spreadsheetml/2006/main" count="1064" uniqueCount="85">
  <si>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</si>
  <si>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</si>
  <si>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</si>
  <si>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</si>
  <si>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</si>
  <si>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</si>
  <si>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</si>
  <si>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</si>
  <si>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</si>
  <si>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</si>
  <si>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</si>
  <si>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</si>
  <si>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</si>
  <si>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</si>
  <si>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</si>
  <si>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</si>
  <si>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</si>
  <si>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</si>
  <si>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</si>
  <si>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</si>
  <si>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</si>
  <si>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</si>
  <si>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</si>
  <si>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</si>
  <si>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</si>
  <si>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</si>
  <si>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</si>
  <si>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</si>
  <si>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</si>
  <si>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</si>
  <si>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</si>
  <si>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</si>
  <si>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</si>
  <si>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</si>
  <si>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</si>
  <si>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</si>
  <si>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</si>
  <si>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</si>
  <si>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</si>
  <si>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</si>
  <si>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</si>
  <si>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</si>
  <si>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</si>
  <si>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</si>
  <si>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</si>
  <si>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</si>
  <si>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</si>
  <si>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</si>
  <si>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</si>
  <si>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</si>
  <si>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</si>
  <si>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</si>
  <si>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</si>
  <si>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</si>
  <si>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</si>
  <si>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</si>
  <si>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</si>
  <si>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</si>
  <si>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</si>
  <si>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</si>
  <si>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</si>
  <si>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</si>
  <si>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</si>
  <si>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</si>
  <si>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</si>
  <si>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</si>
  <si>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</si>
  <si>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</si>
  <si>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</si>
  <si>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</si>
  <si>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</si>
  <si>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</si>
  <si>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</si>
  <si>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AL 31 DE MARZO DE 2020</t>
  </si>
  <si>
    <t>DEL 1° AL 30 DE ABRIL DE 2020</t>
  </si>
  <si>
    <t>DEL 1° AL 31 DE MAYO DE 2020</t>
  </si>
  <si>
    <t>DEL 1° AL 30 DE JUNIO DE 2020</t>
  </si>
  <si>
    <t>Ing Giovanna Traconis Alcocer</t>
  </si>
  <si>
    <t>Administradora</t>
  </si>
  <si>
    <t>Cuentas x pagar registradas en Nov depositadas en Dic</t>
  </si>
  <si>
    <t>DEL 1° AL 31 DE DICIEMBRE DE 2020</t>
  </si>
  <si>
    <t>Depositan las cuentas por pagar pendientes de meses anteriores</t>
  </si>
  <si>
    <t>DEL 1° DE ENERO AL 31 DE DICIEMBRE DE 2020</t>
  </si>
  <si>
    <t>Presupuestado de Enero al mes en que se presenta la información</t>
  </si>
  <si>
    <t>Transferencias Presupuestado de Enero al mes en que se presenta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</si>
</sst>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3" tint="0.39997558519241921"/>
      <name val="Arial"/>
      <family val="2"/>
    </font>
    <font>
      <sz val="12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17" xfId="1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0" xfId="0" applyNumberFormat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9" fillId="0" borderId="0" xfId="0" applyFont="1" applyAlignment="1"/>
    <xf numFmtId="0" fontId="8" fillId="0" borderId="0" xfId="0" applyFont="1" applyAlignme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center"/>
    </xf>
    <xf numFmtId="0" fontId="8" fillId="0" borderId="4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4" xfId="0" applyFont="1" applyBorder="1" applyAlignment="1">
      <alignment horizontal="center"/>
    </xf>
    <xf numFmtId="43" fontId="8" fillId="0" borderId="5" xfId="1" applyFont="1" applyBorder="1"/>
    <xf numFmtId="43" fontId="8" fillId="0" borderId="0" xfId="1" applyFont="1" applyBorder="1"/>
    <xf numFmtId="9" fontId="8" fillId="0" borderId="0" xfId="3" applyFont="1" applyBorder="1"/>
    <xf numFmtId="0" fontId="8" fillId="0" borderId="0" xfId="0" applyFont="1" applyFill="1" applyBorder="1"/>
    <xf numFmtId="43" fontId="8" fillId="0" borderId="5" xfId="1" applyFont="1" applyBorder="1" applyAlignment="1">
      <alignment horizontal="center"/>
    </xf>
    <xf numFmtId="0" fontId="10" fillId="0" borderId="0" xfId="0" applyFont="1"/>
    <xf numFmtId="43" fontId="8" fillId="0" borderId="0" xfId="0" applyNumberFormat="1" applyFont="1"/>
    <xf numFmtId="0" fontId="8" fillId="0" borderId="11" xfId="0" applyFont="1" applyBorder="1"/>
    <xf numFmtId="0" fontId="8" fillId="0" borderId="12" xfId="0" applyFont="1" applyBorder="1"/>
    <xf numFmtId="43" fontId="8" fillId="0" borderId="13" xfId="1" applyFont="1" applyBorder="1"/>
    <xf numFmtId="9" fontId="8" fillId="0" borderId="12" xfId="3" applyFont="1" applyBorder="1"/>
    <xf numFmtId="0" fontId="8" fillId="0" borderId="14" xfId="0" applyFont="1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9" fillId="2" borderId="1" xfId="0" applyFont="1" applyFill="1" applyBorder="1" applyAlignment="1"/>
    <xf numFmtId="0" fontId="9" fillId="2" borderId="2" xfId="0" applyFont="1" applyFill="1" applyBorder="1" applyAlignment="1"/>
    <xf numFmtId="0" fontId="9" fillId="2" borderId="24" xfId="0" applyFont="1" applyFill="1" applyBorder="1" applyAlignment="1"/>
    <xf numFmtId="0" fontId="9" fillId="2" borderId="25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center"/>
    </xf>
    <xf numFmtId="49" fontId="9" fillId="2" borderId="28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0" xfId="0" applyFont="1" applyBorder="1"/>
    <xf numFmtId="0" fontId="8" fillId="0" borderId="1" xfId="0" applyFont="1" applyBorder="1"/>
    <xf numFmtId="0" fontId="8" fillId="0" borderId="5" xfId="0" applyFont="1" applyBorder="1"/>
    <xf numFmtId="44" fontId="8" fillId="0" borderId="0" xfId="2" applyFont="1" applyBorder="1"/>
    <xf numFmtId="44" fontId="8" fillId="0" borderId="0" xfId="0" applyNumberFormat="1" applyFont="1"/>
    <xf numFmtId="44" fontId="8" fillId="0" borderId="11" xfId="0" applyNumberFormat="1" applyFont="1" applyBorder="1"/>
    <xf numFmtId="44" fontId="8" fillId="0" borderId="13" xfId="0" applyNumberFormat="1" applyFont="1" applyBorder="1"/>
    <xf numFmtId="44" fontId="8" fillId="0" borderId="12" xfId="0" applyNumberFormat="1" applyFont="1" applyBorder="1"/>
    <xf numFmtId="44" fontId="8" fillId="0" borderId="29" xfId="0" applyNumberFormat="1" applyFont="1" applyBorder="1"/>
    <xf numFmtId="43" fontId="8" fillId="0" borderId="0" xfId="0" applyNumberFormat="1" applyFont="1" applyBorder="1"/>
    <xf numFmtId="0" fontId="8" fillId="0" borderId="0" xfId="0" applyFont="1" applyFill="1"/>
    <xf numFmtId="44" fontId="8" fillId="0" borderId="0" xfId="0" applyNumberFormat="1" applyFont="1" applyBorder="1"/>
    <xf numFmtId="43" fontId="8" fillId="0" borderId="0" xfId="1" applyFont="1"/>
    <xf numFmtId="43" fontId="10" fillId="0" borderId="0" xfId="1" applyFont="1"/>
    <xf numFmtId="4" fontId="11" fillId="0" borderId="0" xfId="0" applyNumberFormat="1" applyFont="1" applyAlignment="1">
      <alignment horizontal="right" vertical="top"/>
    </xf>
    <xf numFmtId="44" fontId="8" fillId="0" borderId="4" xfId="2" applyFont="1" applyBorder="1"/>
    <xf numFmtId="44" fontId="8" fillId="0" borderId="14" xfId="2" applyFont="1" applyFill="1" applyBorder="1"/>
    <xf numFmtId="44" fontId="8" fillId="0" borderId="4" xfId="2" applyFont="1" applyBorder="1" applyAlignment="1">
      <alignment wrapText="1"/>
    </xf>
    <xf numFmtId="44" fontId="8" fillId="0" borderId="5" xfId="2" applyFont="1" applyBorder="1"/>
    <xf numFmtId="44" fontId="8" fillId="0" borderId="5" xfId="2" applyFont="1" applyFill="1" applyBorder="1"/>
    <xf numFmtId="0" fontId="12" fillId="0" borderId="0" xfId="0" applyFont="1" applyAlignment="1"/>
    <xf numFmtId="0" fontId="13" fillId="0" borderId="0" xfId="0" applyFont="1"/>
    <xf numFmtId="0" fontId="13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82</xdr:row>
      <xdr:rowOff>219075</xdr:rowOff>
    </xdr:from>
    <xdr:to>
      <xdr:col>4</xdr:col>
      <xdr:colOff>190500</xdr:colOff>
      <xdr:row>82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82</xdr:row>
      <xdr:rowOff>228602</xdr:rowOff>
    </xdr:from>
    <xdr:to>
      <xdr:col>11</xdr:col>
      <xdr:colOff>819150</xdr:colOff>
      <xdr:row>83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591318</xdr:colOff>
      <xdr:row>2</xdr:row>
      <xdr:rowOff>216409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61861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82</xdr:row>
      <xdr:rowOff>219075</xdr:rowOff>
    </xdr:from>
    <xdr:to>
      <xdr:col>4</xdr:col>
      <xdr:colOff>190500</xdr:colOff>
      <xdr:row>82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82</xdr:row>
      <xdr:rowOff>228602</xdr:rowOff>
    </xdr:from>
    <xdr:to>
      <xdr:col>11</xdr:col>
      <xdr:colOff>819150</xdr:colOff>
      <xdr:row>83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305568</xdr:colOff>
      <xdr:row>3</xdr:row>
      <xdr:rowOff>54484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128536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94" t="s">
        <v>1</v>
      </c>
      <c r="B6" s="95"/>
      <c r="C6" s="95"/>
      <c r="D6" s="95"/>
      <c r="E6" s="9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6" t="s">
        <v>55</v>
      </c>
      <c r="B52" s="97"/>
      <c r="C52" s="97"/>
      <c r="D52" s="97"/>
      <c r="E52" s="9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3" t="s">
        <v>58</v>
      </c>
      <c r="C62" s="93"/>
      <c r="D62" s="93"/>
      <c r="E62" s="9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3" t="s">
        <v>59</v>
      </c>
      <c r="C63" s="93"/>
      <c r="D63" s="93"/>
      <c r="E63" s="9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9" t="s">
        <v>60</v>
      </c>
      <c r="C65" s="99"/>
      <c r="D65" s="99"/>
      <c r="E65" s="9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100" t="s">
        <v>61</v>
      </c>
      <c r="C68" s="100"/>
      <c r="D68" s="100"/>
      <c r="E68" s="100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93" t="s">
        <v>59</v>
      </c>
      <c r="C69" s="93"/>
      <c r="D69" s="93"/>
      <c r="E69" s="93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84"/>
  <sheetViews>
    <sheetView workbookViewId="0">
      <selection activeCell="D21" sqref="D21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94" t="s">
        <v>1</v>
      </c>
      <c r="B6" s="95"/>
      <c r="C6" s="95"/>
      <c r="D6" s="95"/>
      <c r="E6" s="9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6" t="s">
        <v>55</v>
      </c>
      <c r="B52" s="97"/>
      <c r="C52" s="97"/>
      <c r="D52" s="97"/>
      <c r="E52" s="9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3" t="s">
        <v>58</v>
      </c>
      <c r="C62" s="93"/>
      <c r="D62" s="93"/>
      <c r="E62" s="9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3" t="s">
        <v>59</v>
      </c>
      <c r="C63" s="93"/>
      <c r="D63" s="93"/>
      <c r="E63" s="9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9" t="s">
        <v>60</v>
      </c>
      <c r="C65" s="99"/>
      <c r="D65" s="99"/>
      <c r="E65" s="9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100" t="s">
        <v>61</v>
      </c>
      <c r="C68" s="100"/>
      <c r="D68" s="100"/>
      <c r="E68" s="100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93" t="s">
        <v>59</v>
      </c>
      <c r="C69" s="93"/>
      <c r="D69" s="93"/>
      <c r="E69" s="93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94" t="s">
        <v>1</v>
      </c>
      <c r="B6" s="95"/>
      <c r="C6" s="95"/>
      <c r="D6" s="95"/>
      <c r="E6" s="9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1" t="s">
        <v>6</v>
      </c>
      <c r="L6" s="4" t="s">
        <v>5</v>
      </c>
    </row>
    <row r="7" spans="1:12" x14ac:dyDescent="0.25">
      <c r="A7" s="72"/>
      <c r="B7" s="73"/>
      <c r="C7" s="73"/>
      <c r="D7" s="73"/>
      <c r="E7" s="7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362.96</v>
      </c>
      <c r="H14" s="18">
        <f>F14+G14</f>
        <v>362.96</v>
      </c>
      <c r="I14" s="18">
        <f>+H14</f>
        <v>362.96</v>
      </c>
      <c r="J14" s="18">
        <f>+I14</f>
        <v>362.96</v>
      </c>
      <c r="K14" s="20">
        <f>J14/H14</f>
        <v>1</v>
      </c>
      <c r="L14" s="18">
        <f>J14-F14</f>
        <v>362.96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1019739</v>
      </c>
      <c r="G20" s="18">
        <v>-716201.88</v>
      </c>
      <c r="H20" s="18">
        <f>F20+G20</f>
        <v>303537.12</v>
      </c>
      <c r="I20" s="18">
        <f>+H20</f>
        <v>303537.12</v>
      </c>
      <c r="J20" s="18">
        <f>+I20</f>
        <v>303537.12</v>
      </c>
      <c r="K20" s="20">
        <f>J20/H20</f>
        <v>1</v>
      </c>
      <c r="L20" s="18">
        <f>J20-F20</f>
        <v>-716201.88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542277</v>
      </c>
      <c r="G23" s="18">
        <v>-139217</v>
      </c>
      <c r="H23" s="18">
        <f>F23+G23</f>
        <v>403060</v>
      </c>
      <c r="I23" s="18">
        <f>+H23</f>
        <v>403060</v>
      </c>
      <c r="J23" s="18">
        <f>+I23</f>
        <v>403060</v>
      </c>
      <c r="K23" s="20">
        <f>J23/H23</f>
        <v>1</v>
      </c>
      <c r="L23" s="18">
        <f>J23-F23</f>
        <v>-139217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1562016</v>
      </c>
      <c r="G25" s="24">
        <f>SUM(G9:G24)</f>
        <v>-855055.92</v>
      </c>
      <c r="H25" s="24">
        <f>SUM(H9:H24)</f>
        <v>706960.08000000007</v>
      </c>
      <c r="I25" s="24">
        <f>SUM(I9:I24)</f>
        <v>706960.08000000007</v>
      </c>
      <c r="J25" s="24">
        <f>SUM(J9:J24)</f>
        <v>706960.08000000007</v>
      </c>
      <c r="K25" s="25">
        <f>+J25/H25</f>
        <v>1</v>
      </c>
      <c r="L25" s="24">
        <f>J25-F25</f>
        <v>-855055.91999999993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6" t="s">
        <v>55</v>
      </c>
      <c r="B52" s="97"/>
      <c r="C52" s="97"/>
      <c r="D52" s="97"/>
      <c r="E52" s="9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4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3" t="s">
        <v>58</v>
      </c>
      <c r="C62" s="93"/>
      <c r="D62" s="93"/>
      <c r="E62" s="9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3" t="s">
        <v>59</v>
      </c>
      <c r="C63" s="93"/>
      <c r="D63" s="93"/>
      <c r="E63" s="9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9" t="s">
        <v>60</v>
      </c>
      <c r="C65" s="99"/>
      <c r="D65" s="99"/>
      <c r="E65" s="9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362.96</v>
      </c>
      <c r="H67" s="56">
        <f>+F67+G67</f>
        <v>362.96</v>
      </c>
      <c r="I67" s="56">
        <f t="shared" ref="I67:J69" si="0">H67</f>
        <v>362.96</v>
      </c>
      <c r="J67" s="57">
        <f t="shared" si="0"/>
        <v>362.96</v>
      </c>
      <c r="K67" s="58"/>
      <c r="L67" s="59">
        <f>J67-F67</f>
        <v>362.96</v>
      </c>
    </row>
    <row r="68" spans="1:12" ht="36.75" customHeight="1" x14ac:dyDescent="0.25">
      <c r="A68" s="13"/>
      <c r="B68" s="100" t="s">
        <v>61</v>
      </c>
      <c r="C68" s="100"/>
      <c r="D68" s="100"/>
      <c r="E68" s="100"/>
      <c r="F68" s="60">
        <v>1019739</v>
      </c>
      <c r="G68" s="61">
        <v>-716201.88</v>
      </c>
      <c r="H68" s="56">
        <f>F68+G68</f>
        <v>303537.12</v>
      </c>
      <c r="I68" s="56">
        <f t="shared" si="0"/>
        <v>303537.12</v>
      </c>
      <c r="J68" s="56">
        <f t="shared" si="0"/>
        <v>303537.12</v>
      </c>
      <c r="K68" s="58"/>
      <c r="L68" s="59">
        <f>J68-F68</f>
        <v>-716201.88</v>
      </c>
    </row>
    <row r="69" spans="1:12" ht="30" customHeight="1" x14ac:dyDescent="0.25">
      <c r="A69" s="13"/>
      <c r="B69" s="93" t="s">
        <v>59</v>
      </c>
      <c r="C69" s="93"/>
      <c r="D69" s="93"/>
      <c r="E69" s="93"/>
      <c r="F69" s="55">
        <v>542277</v>
      </c>
      <c r="G69" s="56">
        <v>-139217</v>
      </c>
      <c r="H69" s="56">
        <f>F69+G69</f>
        <v>403060</v>
      </c>
      <c r="I69" s="56">
        <f t="shared" si="0"/>
        <v>403060</v>
      </c>
      <c r="J69" s="56">
        <f t="shared" si="0"/>
        <v>403060</v>
      </c>
      <c r="K69" s="58"/>
      <c r="L69" s="59">
        <f>J69-F69</f>
        <v>-139217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1562016</v>
      </c>
      <c r="G74" s="63">
        <f>G67+G68+G69</f>
        <v>-855055.92</v>
      </c>
      <c r="H74" s="63">
        <f t="shared" ref="H74:L74" si="1">H67+H68+H69</f>
        <v>706960.08000000007</v>
      </c>
      <c r="I74" s="63">
        <f t="shared" si="1"/>
        <v>706960.08000000007</v>
      </c>
      <c r="J74" s="63">
        <f t="shared" si="1"/>
        <v>706960.08000000007</v>
      </c>
      <c r="K74" s="64">
        <f t="shared" si="1"/>
        <v>0</v>
      </c>
      <c r="L74" s="65">
        <f t="shared" si="1"/>
        <v>-855055.92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84"/>
  <sheetViews>
    <sheetView topLeftCell="A10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94" t="s">
        <v>1</v>
      </c>
      <c r="B6" s="95"/>
      <c r="C6" s="95"/>
      <c r="D6" s="95"/>
      <c r="E6" s="9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5" t="s">
        <v>6</v>
      </c>
      <c r="L6" s="4" t="s">
        <v>5</v>
      </c>
    </row>
    <row r="7" spans="1:12" x14ac:dyDescent="0.25">
      <c r="A7" s="76"/>
      <c r="B7" s="77"/>
      <c r="C7" s="77"/>
      <c r="D7" s="77"/>
      <c r="E7" s="7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290.49</v>
      </c>
      <c r="H14" s="18">
        <f>F14+G14</f>
        <v>290.49</v>
      </c>
      <c r="I14" s="18">
        <f>+H14</f>
        <v>290.49</v>
      </c>
      <c r="J14" s="18">
        <f>+I14</f>
        <v>290.49</v>
      </c>
      <c r="K14" s="20">
        <f>J14/H14</f>
        <v>1</v>
      </c>
      <c r="L14" s="18">
        <f>J14-F14</f>
        <v>290.49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18">
        <v>-1010418.88</v>
      </c>
      <c r="H20" s="18">
        <f>F20+G20</f>
        <v>7320.1199999999953</v>
      </c>
      <c r="I20" s="18">
        <f>+H20</f>
        <v>7320.1199999999953</v>
      </c>
      <c r="J20" s="18">
        <f>+I20</f>
        <v>7320.1199999999953</v>
      </c>
      <c r="K20" s="20">
        <f>J20/H20</f>
        <v>1</v>
      </c>
      <c r="L20" s="18">
        <f>J20-F20</f>
        <v>-1010418.88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570089</v>
      </c>
      <c r="G23" s="18">
        <v>-162511</v>
      </c>
      <c r="H23" s="18">
        <f>F23+G23</f>
        <v>407578</v>
      </c>
      <c r="I23" s="18">
        <f>+H23</f>
        <v>407578</v>
      </c>
      <c r="J23" s="18">
        <f>+I23</f>
        <v>407578</v>
      </c>
      <c r="K23" s="20">
        <f>J23/H23</f>
        <v>1</v>
      </c>
      <c r="L23" s="18">
        <f>J23-F23</f>
        <v>-162511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1587828</v>
      </c>
      <c r="G25" s="24">
        <f>SUM(G9:G24)</f>
        <v>-1172639.3900000001</v>
      </c>
      <c r="H25" s="24">
        <f>SUM(H9:H24)</f>
        <v>415188.61</v>
      </c>
      <c r="I25" s="24">
        <f>SUM(I9:I24)</f>
        <v>415188.61</v>
      </c>
      <c r="J25" s="24">
        <f>SUM(J9:J24)</f>
        <v>415188.61</v>
      </c>
      <c r="K25" s="25">
        <f>+J25/H25</f>
        <v>1</v>
      </c>
      <c r="L25" s="24">
        <f>J25-F25</f>
        <v>-1172639.3900000001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6" t="s">
        <v>55</v>
      </c>
      <c r="B52" s="97"/>
      <c r="C52" s="97"/>
      <c r="D52" s="97"/>
      <c r="E52" s="9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8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3" t="s">
        <v>58</v>
      </c>
      <c r="C62" s="93"/>
      <c r="D62" s="93"/>
      <c r="E62" s="9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3" t="s">
        <v>59</v>
      </c>
      <c r="C63" s="93"/>
      <c r="D63" s="93"/>
      <c r="E63" s="9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9" t="s">
        <v>60</v>
      </c>
      <c r="C65" s="99"/>
      <c r="D65" s="99"/>
      <c r="E65" s="9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290.49</v>
      </c>
      <c r="H67" s="56">
        <f>+F67+G67</f>
        <v>290.49</v>
      </c>
      <c r="I67" s="56">
        <f t="shared" ref="I67:J69" si="0">H67</f>
        <v>290.49</v>
      </c>
      <c r="J67" s="57">
        <f t="shared" si="0"/>
        <v>290.49</v>
      </c>
      <c r="K67" s="58"/>
      <c r="L67" s="59">
        <f>J67-F67</f>
        <v>290.49</v>
      </c>
    </row>
    <row r="68" spans="1:12" ht="36.75" customHeight="1" x14ac:dyDescent="0.25">
      <c r="A68" s="13"/>
      <c r="B68" s="100" t="s">
        <v>61</v>
      </c>
      <c r="C68" s="100"/>
      <c r="D68" s="100"/>
      <c r="E68" s="100"/>
      <c r="F68" s="60">
        <f>F20</f>
        <v>1017739</v>
      </c>
      <c r="G68" s="61">
        <f>G20</f>
        <v>-1010418.88</v>
      </c>
      <c r="H68" s="56">
        <f>H20</f>
        <v>7320.1199999999953</v>
      </c>
      <c r="I68" s="56">
        <f t="shared" si="0"/>
        <v>7320.1199999999953</v>
      </c>
      <c r="J68" s="56">
        <f t="shared" si="0"/>
        <v>7320.1199999999953</v>
      </c>
      <c r="K68" s="58"/>
      <c r="L68" s="59">
        <f>J68-F68</f>
        <v>-1010418.88</v>
      </c>
    </row>
    <row r="69" spans="1:12" ht="30" customHeight="1" x14ac:dyDescent="0.25">
      <c r="A69" s="13"/>
      <c r="B69" s="93" t="s">
        <v>59</v>
      </c>
      <c r="C69" s="93"/>
      <c r="D69" s="93"/>
      <c r="E69" s="93"/>
      <c r="F69" s="55">
        <f>F23</f>
        <v>570089</v>
      </c>
      <c r="G69" s="56">
        <f>G23</f>
        <v>-162511</v>
      </c>
      <c r="H69" s="56">
        <f>F69+G69</f>
        <v>407578</v>
      </c>
      <c r="I69" s="56">
        <f t="shared" si="0"/>
        <v>407578</v>
      </c>
      <c r="J69" s="56">
        <f t="shared" si="0"/>
        <v>407578</v>
      </c>
      <c r="K69" s="58"/>
      <c r="L69" s="59">
        <f>J69-F69</f>
        <v>-162511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1587828</v>
      </c>
      <c r="G74" s="63">
        <f>G67+G68+G69</f>
        <v>-1172639.3900000001</v>
      </c>
      <c r="H74" s="63">
        <f t="shared" ref="H74:L74" si="1">H67+H68+H69</f>
        <v>415188.61</v>
      </c>
      <c r="I74" s="63">
        <f t="shared" si="1"/>
        <v>415188.61</v>
      </c>
      <c r="J74" s="63">
        <f t="shared" si="1"/>
        <v>415188.61</v>
      </c>
      <c r="K74" s="64">
        <f t="shared" si="1"/>
        <v>0</v>
      </c>
      <c r="L74" s="65">
        <f t="shared" si="1"/>
        <v>-1172639.3900000001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94" t="s">
        <v>1</v>
      </c>
      <c r="B6" s="95"/>
      <c r="C6" s="95"/>
      <c r="D6" s="95"/>
      <c r="E6" s="9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9" t="s">
        <v>6</v>
      </c>
      <c r="L6" s="4" t="s">
        <v>5</v>
      </c>
    </row>
    <row r="7" spans="1:12" x14ac:dyDescent="0.25">
      <c r="A7" s="80"/>
      <c r="B7" s="81"/>
      <c r="C7" s="81"/>
      <c r="D7" s="81"/>
      <c r="E7" s="81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1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246.37</v>
      </c>
      <c r="H14" s="18">
        <f>F14+G14</f>
        <v>246.37</v>
      </c>
      <c r="I14" s="18">
        <f>+H14</f>
        <v>246.37</v>
      </c>
      <c r="J14" s="18">
        <f>+I14</f>
        <v>246.37</v>
      </c>
      <c r="K14" s="20">
        <f>J14/H14</f>
        <v>1</v>
      </c>
      <c r="L14" s="18">
        <f>J14-F14</f>
        <v>246.37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83">
        <v>-1014490.86</v>
      </c>
      <c r="H20" s="18">
        <f>F20+G20</f>
        <v>3248.140000000014</v>
      </c>
      <c r="I20" s="18">
        <f>+H20</f>
        <v>3248.140000000014</v>
      </c>
      <c r="J20" s="18">
        <f>+I20</f>
        <v>3248.140000000014</v>
      </c>
      <c r="K20" s="20">
        <f>J20/H20</f>
        <v>1</v>
      </c>
      <c r="L20" s="18">
        <f>J20-F20</f>
        <v>-1014490.86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544761</v>
      </c>
      <c r="G23" s="83">
        <v>-226174</v>
      </c>
      <c r="H23" s="18">
        <f>F23+G23</f>
        <v>318587</v>
      </c>
      <c r="I23" s="18">
        <f>+H23</f>
        <v>318587</v>
      </c>
      <c r="J23" s="18">
        <f>+I23</f>
        <v>318587</v>
      </c>
      <c r="K23" s="20">
        <f>J23/H23</f>
        <v>1</v>
      </c>
      <c r="L23" s="18">
        <f>J23-F23</f>
        <v>-226174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1562500</v>
      </c>
      <c r="G25" s="24">
        <f>SUM(G9:G24)</f>
        <v>-1240418.49</v>
      </c>
      <c r="H25" s="24">
        <f>SUM(H9:H24)</f>
        <v>322081.51</v>
      </c>
      <c r="I25" s="24">
        <f>SUM(I9:I24)</f>
        <v>322081.51</v>
      </c>
      <c r="J25" s="24">
        <f>SUM(J9:J24)</f>
        <v>322081.51</v>
      </c>
      <c r="K25" s="25">
        <f>+J25/H25</f>
        <v>1</v>
      </c>
      <c r="L25" s="24">
        <f>J25-F25</f>
        <v>-1240418.49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6" t="s">
        <v>55</v>
      </c>
      <c r="B52" s="97"/>
      <c r="C52" s="97"/>
      <c r="D52" s="97"/>
      <c r="E52" s="9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2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3" t="s">
        <v>58</v>
      </c>
      <c r="C62" s="93"/>
      <c r="D62" s="93"/>
      <c r="E62" s="9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3" t="s">
        <v>59</v>
      </c>
      <c r="C63" s="93"/>
      <c r="D63" s="93"/>
      <c r="E63" s="9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9" t="s">
        <v>60</v>
      </c>
      <c r="C65" s="99"/>
      <c r="D65" s="99"/>
      <c r="E65" s="9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246.37</v>
      </c>
      <c r="H67" s="56">
        <f>+F67+G67</f>
        <v>246.37</v>
      </c>
      <c r="I67" s="56">
        <f t="shared" ref="I67:J69" si="0">H67</f>
        <v>246.37</v>
      </c>
      <c r="J67" s="57">
        <f t="shared" si="0"/>
        <v>246.37</v>
      </c>
      <c r="K67" s="58"/>
      <c r="L67" s="59">
        <f>J67-F67</f>
        <v>246.37</v>
      </c>
    </row>
    <row r="68" spans="1:12" ht="36.75" customHeight="1" x14ac:dyDescent="0.25">
      <c r="A68" s="13"/>
      <c r="B68" s="100" t="s">
        <v>61</v>
      </c>
      <c r="C68" s="100"/>
      <c r="D68" s="100"/>
      <c r="E68" s="100"/>
      <c r="F68" s="60">
        <f>F20</f>
        <v>1017739</v>
      </c>
      <c r="G68" s="61">
        <f>G20</f>
        <v>-1014490.86</v>
      </c>
      <c r="H68" s="56">
        <f>H20</f>
        <v>3248.140000000014</v>
      </c>
      <c r="I68" s="56">
        <f t="shared" si="0"/>
        <v>3248.140000000014</v>
      </c>
      <c r="J68" s="56">
        <f t="shared" si="0"/>
        <v>3248.140000000014</v>
      </c>
      <c r="K68" s="58"/>
      <c r="L68" s="59">
        <f>J68-F68</f>
        <v>-1014490.86</v>
      </c>
    </row>
    <row r="69" spans="1:12" ht="30" customHeight="1" x14ac:dyDescent="0.25">
      <c r="A69" s="13"/>
      <c r="B69" s="93" t="s">
        <v>59</v>
      </c>
      <c r="C69" s="93"/>
      <c r="D69" s="93"/>
      <c r="E69" s="93"/>
      <c r="F69" s="55">
        <f>F23</f>
        <v>544761</v>
      </c>
      <c r="G69" s="56">
        <f>G23</f>
        <v>-226174</v>
      </c>
      <c r="H69" s="56">
        <f>F69+G69</f>
        <v>318587</v>
      </c>
      <c r="I69" s="56">
        <f t="shared" si="0"/>
        <v>318587</v>
      </c>
      <c r="J69" s="56">
        <f t="shared" si="0"/>
        <v>318587</v>
      </c>
      <c r="K69" s="58"/>
      <c r="L69" s="59">
        <f>J69-F69</f>
        <v>-226174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1562500</v>
      </c>
      <c r="G74" s="63">
        <f>G67+G68+G69</f>
        <v>-1240418.49</v>
      </c>
      <c r="H74" s="63">
        <f t="shared" ref="H74:L74" si="1">H67+H68+H69</f>
        <v>322081.51</v>
      </c>
      <c r="I74" s="63">
        <f t="shared" si="1"/>
        <v>322081.51</v>
      </c>
      <c r="J74" s="63">
        <f t="shared" si="1"/>
        <v>322081.51</v>
      </c>
      <c r="K74" s="64">
        <f t="shared" si="1"/>
        <v>0</v>
      </c>
      <c r="L74" s="65">
        <f t="shared" si="1"/>
        <v>-1240418.49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76</v>
      </c>
    </row>
    <row r="5" spans="1:12" ht="15.75" thickBot="1" x14ac:dyDescent="0.3"/>
    <row r="6" spans="1:12" x14ac:dyDescent="0.25">
      <c r="A6" s="94" t="s">
        <v>1</v>
      </c>
      <c r="B6" s="95"/>
      <c r="C6" s="95"/>
      <c r="D6" s="95"/>
      <c r="E6" s="95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4" t="s">
        <v>6</v>
      </c>
      <c r="L6" s="4" t="s">
        <v>5</v>
      </c>
    </row>
    <row r="7" spans="1:12" x14ac:dyDescent="0.25">
      <c r="A7" s="85"/>
      <c r="B7" s="86"/>
      <c r="C7" s="86"/>
      <c r="D7" s="86"/>
      <c r="E7" s="86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6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226.27</v>
      </c>
      <c r="H14" s="18">
        <f>F14+G14</f>
        <v>226.27</v>
      </c>
      <c r="I14" s="18">
        <f>+H14</f>
        <v>226.27</v>
      </c>
      <c r="J14" s="18">
        <f>+I14</f>
        <v>226.27</v>
      </c>
      <c r="K14" s="20">
        <f>J14/H14</f>
        <v>1</v>
      </c>
      <c r="L14" s="18">
        <f>J14-F14</f>
        <v>226.27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1059224</v>
      </c>
      <c r="G20" s="83">
        <v>-999461.66</v>
      </c>
      <c r="H20" s="18">
        <f>F20+G20</f>
        <v>59762.339999999967</v>
      </c>
      <c r="I20" s="18">
        <f>+H20</f>
        <v>59762.339999999967</v>
      </c>
      <c r="J20" s="18">
        <f>+I20</f>
        <v>59762.339999999967</v>
      </c>
      <c r="K20" s="20">
        <f>J20/H20</f>
        <v>1</v>
      </c>
      <c r="L20" s="18">
        <f>J20-F20</f>
        <v>-999461.66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4" x14ac:dyDescent="0.25">
      <c r="A23" s="17"/>
      <c r="B23" s="14" t="s">
        <v>32</v>
      </c>
      <c r="C23" s="14"/>
      <c r="D23" s="14"/>
      <c r="E23" s="14"/>
      <c r="F23" s="18">
        <v>592807</v>
      </c>
      <c r="G23" s="83">
        <v>-234057</v>
      </c>
      <c r="H23" s="18">
        <f>F23+G23</f>
        <v>358750</v>
      </c>
      <c r="I23" s="18">
        <f>+H23</f>
        <v>358750</v>
      </c>
      <c r="J23" s="18">
        <v>352990</v>
      </c>
      <c r="K23" s="20">
        <f>J23/H23</f>
        <v>0.98394425087108017</v>
      </c>
      <c r="L23" s="18">
        <f>J23-F23</f>
        <v>-239817</v>
      </c>
      <c r="N23" s="88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1652031</v>
      </c>
      <c r="G25" s="24">
        <f>SUM(G9:G24)</f>
        <v>-1233292.3900000001</v>
      </c>
      <c r="H25" s="24">
        <f>SUM(H9:H24)</f>
        <v>418738.61</v>
      </c>
      <c r="I25" s="24">
        <f>SUM(I9:I24)</f>
        <v>418738.61</v>
      </c>
      <c r="J25" s="24">
        <f>SUM(J9:J24)</f>
        <v>412978.61</v>
      </c>
      <c r="K25" s="25">
        <f>+J25/H25</f>
        <v>0.98624440196713647</v>
      </c>
      <c r="L25" s="24">
        <f>J25-F25</f>
        <v>-1239052.3900000001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96" t="s">
        <v>55</v>
      </c>
      <c r="B52" s="97"/>
      <c r="C52" s="97"/>
      <c r="D52" s="97"/>
      <c r="E52" s="98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7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93" t="s">
        <v>58</v>
      </c>
      <c r="C62" s="93"/>
      <c r="D62" s="93"/>
      <c r="E62" s="93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93" t="s">
        <v>59</v>
      </c>
      <c r="C63" s="93"/>
      <c r="D63" s="93"/>
      <c r="E63" s="93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99" t="s">
        <v>60</v>
      </c>
      <c r="C65" s="99"/>
      <c r="D65" s="99"/>
      <c r="E65" s="99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226.27</v>
      </c>
      <c r="H67" s="56">
        <f>+F67+G67</f>
        <v>226.27</v>
      </c>
      <c r="I67" s="56">
        <f t="shared" ref="I67:J69" si="0">H67</f>
        <v>226.27</v>
      </c>
      <c r="J67" s="57">
        <f t="shared" si="0"/>
        <v>226.27</v>
      </c>
      <c r="K67" s="58"/>
      <c r="L67" s="59">
        <f>J67-F67</f>
        <v>226.27</v>
      </c>
    </row>
    <row r="68" spans="1:12" ht="36.75" customHeight="1" x14ac:dyDescent="0.25">
      <c r="A68" s="13"/>
      <c r="B68" s="100" t="s">
        <v>61</v>
      </c>
      <c r="C68" s="100"/>
      <c r="D68" s="100"/>
      <c r="E68" s="100"/>
      <c r="F68" s="60">
        <f>F20</f>
        <v>1059224</v>
      </c>
      <c r="G68" s="61">
        <f>G20</f>
        <v>-999461.66</v>
      </c>
      <c r="H68" s="56">
        <f>H20</f>
        <v>59762.339999999967</v>
      </c>
      <c r="I68" s="56">
        <f t="shared" si="0"/>
        <v>59762.339999999967</v>
      </c>
      <c r="J68" s="56">
        <f t="shared" si="0"/>
        <v>59762.339999999967</v>
      </c>
      <c r="K68" s="58"/>
      <c r="L68" s="59">
        <f>J68-F68</f>
        <v>-999461.66</v>
      </c>
    </row>
    <row r="69" spans="1:12" ht="30" customHeight="1" x14ac:dyDescent="0.25">
      <c r="A69" s="13"/>
      <c r="B69" s="93" t="s">
        <v>59</v>
      </c>
      <c r="C69" s="93"/>
      <c r="D69" s="93"/>
      <c r="E69" s="93"/>
      <c r="F69" s="55">
        <f>F23</f>
        <v>592807</v>
      </c>
      <c r="G69" s="56">
        <f>G23</f>
        <v>-234057</v>
      </c>
      <c r="H69" s="56">
        <f>F69+G69</f>
        <v>358750</v>
      </c>
      <c r="I69" s="56">
        <f t="shared" si="0"/>
        <v>358750</v>
      </c>
      <c r="J69" s="56">
        <f>J23</f>
        <v>352990</v>
      </c>
      <c r="K69" s="58"/>
      <c r="L69" s="59">
        <f>J69-F69</f>
        <v>-239817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1652031</v>
      </c>
      <c r="G74" s="63">
        <f>G67+G68+G69</f>
        <v>-1233292.3900000001</v>
      </c>
      <c r="H74" s="63">
        <f t="shared" ref="H74:L74" si="1">H67+H68+H69</f>
        <v>418738.61</v>
      </c>
      <c r="I74" s="63">
        <f t="shared" si="1"/>
        <v>418738.61</v>
      </c>
      <c r="J74" s="63">
        <f t="shared" si="1"/>
        <v>412978.61</v>
      </c>
      <c r="K74" s="64">
        <f t="shared" si="1"/>
        <v>0</v>
      </c>
      <c r="L74" s="65">
        <f t="shared" si="1"/>
        <v>-1239052.3900000001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ySplit="8" topLeftCell="A9" activePane="bottomLeft" state="frozen"/>
      <selection pane="bottomLeft" activeCell="B62" sqref="B62:E63"/>
    </sheetView>
  </sheetViews>
  <sheetFormatPr baseColWidth="10" defaultRowHeight="15" x14ac:dyDescent="0.2"/>
  <cols>
    <col min="1" max="1" width="3.28515625" style="89" customWidth="1"/>
    <col min="2" max="2" width="11.42578125" style="89"/>
    <col min="3" max="3" width="18.42578125" style="89" customWidth="1"/>
    <col min="4" max="4" width="11.42578125" style="89"/>
    <col min="5" max="5" width="3.85546875" style="89" customWidth="1"/>
    <col min="6" max="10" width="17.42578125" style="89" bestFit="1" customWidth="1"/>
    <col min="11" max="11" width="15" style="89" hidden="1" customWidth="1"/>
    <col min="12" max="12" width="17.42578125" style="89" bestFit="1" customWidth="1"/>
    <col min="13" max="13" width="12.7109375" style="89" bestFit="1" customWidth="1"/>
    <col min="14" max="14" width="16.85546875" style="89" customWidth="1"/>
    <col min="15" max="16384" width="11.42578125" style="89"/>
  </cols>
  <sheetData>
    <row r="1" spans="1:12" s="177" customFormat="1" ht="18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177" customFormat="1" ht="18" x14ac:dyDescent="0.25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s="177" customFormat="1" ht="18" x14ac:dyDescent="0.25">
      <c r="B3" s="178"/>
      <c r="C3" s="178"/>
      <c r="D3" s="178"/>
      <c r="E3" s="178"/>
      <c r="F3" s="178"/>
      <c r="G3" s="179" t="s">
        <v>0</v>
      </c>
      <c r="H3" s="178"/>
      <c r="I3" s="178"/>
      <c r="J3" s="178"/>
      <c r="K3" s="178"/>
      <c r="L3" s="178"/>
    </row>
    <row r="4" spans="1:12" s="177" customFormat="1" ht="18" x14ac:dyDescent="0.25">
      <c r="G4" s="179" t="s">
        <v>80</v>
      </c>
    </row>
    <row r="5" spans="1:12" ht="15.75" thickBot="1" x14ac:dyDescent="0.25"/>
    <row r="6" spans="1:12" ht="15.75" x14ac:dyDescent="0.25">
      <c r="A6" s="103" t="s">
        <v>1</v>
      </c>
      <c r="B6" s="104"/>
      <c r="C6" s="104"/>
      <c r="D6" s="104"/>
      <c r="E6" s="104"/>
      <c r="F6" s="105" t="s">
        <v>2</v>
      </c>
      <c r="G6" s="105" t="s">
        <v>3</v>
      </c>
      <c r="H6" s="105" t="s">
        <v>4</v>
      </c>
      <c r="I6" s="105" t="s">
        <v>4</v>
      </c>
      <c r="J6" s="105" t="s">
        <v>5</v>
      </c>
      <c r="K6" s="106" t="s">
        <v>6</v>
      </c>
      <c r="L6" s="105" t="s">
        <v>5</v>
      </c>
    </row>
    <row r="7" spans="1:12" ht="15.75" x14ac:dyDescent="0.25">
      <c r="A7" s="107"/>
      <c r="B7" s="108"/>
      <c r="C7" s="108"/>
      <c r="D7" s="108"/>
      <c r="E7" s="108"/>
      <c r="F7" s="109" t="s">
        <v>7</v>
      </c>
      <c r="G7" s="109" t="s">
        <v>8</v>
      </c>
      <c r="H7" s="109" t="s">
        <v>9</v>
      </c>
      <c r="I7" s="109" t="s">
        <v>10</v>
      </c>
      <c r="J7" s="109" t="s">
        <v>11</v>
      </c>
      <c r="K7" s="108" t="s">
        <v>12</v>
      </c>
      <c r="L7" s="109" t="s">
        <v>13</v>
      </c>
    </row>
    <row r="8" spans="1:12" ht="15.75" x14ac:dyDescent="0.25">
      <c r="A8" s="110"/>
      <c r="B8" s="111"/>
      <c r="C8" s="111"/>
      <c r="D8" s="111"/>
      <c r="E8" s="111"/>
      <c r="F8" s="112" t="s">
        <v>14</v>
      </c>
      <c r="G8" s="112" t="s">
        <v>15</v>
      </c>
      <c r="H8" s="112" t="s">
        <v>16</v>
      </c>
      <c r="I8" s="112" t="s">
        <v>17</v>
      </c>
      <c r="J8" s="112" t="s">
        <v>18</v>
      </c>
      <c r="K8" s="113" t="s">
        <v>19</v>
      </c>
      <c r="L8" s="112" t="s">
        <v>20</v>
      </c>
    </row>
    <row r="9" spans="1:12" x14ac:dyDescent="0.2">
      <c r="A9" s="114"/>
      <c r="B9" s="90"/>
      <c r="C9" s="90"/>
      <c r="D9" s="90"/>
      <c r="E9" s="90"/>
      <c r="F9" s="115"/>
      <c r="G9" s="115"/>
      <c r="H9" s="115"/>
      <c r="I9" s="115"/>
      <c r="J9" s="115"/>
      <c r="K9" s="116"/>
      <c r="L9" s="115"/>
    </row>
    <row r="10" spans="1:12" x14ac:dyDescent="0.2">
      <c r="A10" s="117"/>
      <c r="B10" s="90" t="s">
        <v>21</v>
      </c>
      <c r="C10" s="90"/>
      <c r="D10" s="90"/>
      <c r="E10" s="90"/>
      <c r="F10" s="118"/>
      <c r="G10" s="118"/>
      <c r="H10" s="118"/>
      <c r="I10" s="118"/>
      <c r="J10" s="118"/>
      <c r="K10" s="119"/>
      <c r="L10" s="118"/>
    </row>
    <row r="11" spans="1:12" x14ac:dyDescent="0.2">
      <c r="A11" s="117"/>
      <c r="B11" s="90" t="s">
        <v>22</v>
      </c>
      <c r="C11" s="90"/>
      <c r="D11" s="90"/>
      <c r="E11" s="90"/>
      <c r="F11" s="118"/>
      <c r="G11" s="118"/>
      <c r="H11" s="118"/>
      <c r="I11" s="118"/>
      <c r="J11" s="118"/>
      <c r="K11" s="119"/>
      <c r="L11" s="118"/>
    </row>
    <row r="12" spans="1:12" x14ac:dyDescent="0.2">
      <c r="A12" s="117"/>
      <c r="B12" s="90" t="s">
        <v>23</v>
      </c>
      <c r="C12" s="90"/>
      <c r="D12" s="90"/>
      <c r="E12" s="90"/>
      <c r="F12" s="118"/>
      <c r="G12" s="118"/>
      <c r="H12" s="118"/>
      <c r="I12" s="118"/>
      <c r="J12" s="118"/>
      <c r="K12" s="119"/>
      <c r="L12" s="118"/>
    </row>
    <row r="13" spans="1:12" x14ac:dyDescent="0.2">
      <c r="A13" s="117"/>
      <c r="B13" s="90" t="s">
        <v>24</v>
      </c>
      <c r="C13" s="90"/>
      <c r="D13" s="90"/>
      <c r="E13" s="90"/>
      <c r="F13" s="118"/>
      <c r="G13" s="118"/>
      <c r="H13" s="118"/>
      <c r="I13" s="118"/>
      <c r="J13" s="118"/>
      <c r="K13" s="119"/>
      <c r="L13" s="118"/>
    </row>
    <row r="14" spans="1:12" x14ac:dyDescent="0.2">
      <c r="A14" s="117"/>
      <c r="B14" s="90" t="s">
        <v>25</v>
      </c>
      <c r="C14" s="90"/>
      <c r="D14" s="90"/>
      <c r="E14" s="90"/>
      <c r="F14" s="118">
        <v>0</v>
      </c>
      <c r="G14" s="118">
        <v>319.05</v>
      </c>
      <c r="H14" s="118">
        <f>F14+G14</f>
        <v>319.05</v>
      </c>
      <c r="I14" s="118">
        <v>319.05</v>
      </c>
      <c r="J14" s="118">
        <f>+I14</f>
        <v>319.05</v>
      </c>
      <c r="K14" s="120">
        <f>J14/H14</f>
        <v>1</v>
      </c>
      <c r="L14" s="118">
        <f>J14-F14</f>
        <v>319.05</v>
      </c>
    </row>
    <row r="15" spans="1:12" x14ac:dyDescent="0.2">
      <c r="A15" s="117"/>
      <c r="B15" s="90" t="s">
        <v>26</v>
      </c>
      <c r="C15" s="90"/>
      <c r="D15" s="90"/>
      <c r="E15" s="90"/>
      <c r="F15" s="118"/>
      <c r="G15" s="118"/>
      <c r="H15" s="118"/>
      <c r="I15" s="118"/>
      <c r="J15" s="118"/>
      <c r="K15" s="119"/>
      <c r="L15" s="118"/>
    </row>
    <row r="16" spans="1:12" x14ac:dyDescent="0.2">
      <c r="A16" s="117"/>
      <c r="B16" s="90" t="s">
        <v>27</v>
      </c>
      <c r="C16" s="90"/>
      <c r="D16" s="90"/>
      <c r="E16" s="90"/>
      <c r="F16" s="118"/>
      <c r="G16" s="118"/>
      <c r="H16" s="118"/>
      <c r="I16" s="118"/>
      <c r="J16" s="118"/>
      <c r="K16" s="119"/>
      <c r="L16" s="118"/>
    </row>
    <row r="17" spans="1:15" x14ac:dyDescent="0.2">
      <c r="A17" s="117"/>
      <c r="B17" s="121" t="s">
        <v>28</v>
      </c>
      <c r="C17" s="90"/>
      <c r="D17" s="90"/>
      <c r="E17" s="90"/>
      <c r="F17" s="118"/>
      <c r="G17" s="118"/>
      <c r="H17" s="118"/>
      <c r="I17" s="118"/>
      <c r="J17" s="118"/>
      <c r="K17" s="119"/>
      <c r="L17" s="118"/>
    </row>
    <row r="18" spans="1:15" x14ac:dyDescent="0.2">
      <c r="A18" s="117"/>
      <c r="B18" s="90" t="s">
        <v>26</v>
      </c>
      <c r="C18" s="90"/>
      <c r="D18" s="90"/>
      <c r="E18" s="90"/>
      <c r="F18" s="118"/>
      <c r="G18" s="118"/>
      <c r="H18" s="118"/>
      <c r="I18" s="118"/>
      <c r="J18" s="118"/>
      <c r="K18" s="119"/>
      <c r="L18" s="118"/>
    </row>
    <row r="19" spans="1:15" x14ac:dyDescent="0.2">
      <c r="A19" s="117"/>
      <c r="B19" s="90" t="s">
        <v>27</v>
      </c>
      <c r="C19" s="90"/>
      <c r="D19" s="90"/>
      <c r="E19" s="90"/>
      <c r="F19" s="118"/>
      <c r="G19" s="118"/>
      <c r="H19" s="118"/>
      <c r="I19" s="118"/>
      <c r="J19" s="118"/>
      <c r="K19" s="119"/>
      <c r="L19" s="118"/>
    </row>
    <row r="20" spans="1:15" x14ac:dyDescent="0.2">
      <c r="A20" s="117"/>
      <c r="B20" s="90" t="s">
        <v>29</v>
      </c>
      <c r="C20" s="90"/>
      <c r="D20" s="90"/>
      <c r="E20" s="90"/>
      <c r="F20" s="118">
        <v>1196578</v>
      </c>
      <c r="G20" s="118">
        <f>J20-F20</f>
        <v>-961370.21</v>
      </c>
      <c r="H20" s="118">
        <f>F20+G20</f>
        <v>235207.79000000004</v>
      </c>
      <c r="I20" s="118">
        <v>235207.79</v>
      </c>
      <c r="J20" s="118">
        <f>I20</f>
        <v>235207.79</v>
      </c>
      <c r="K20" s="120">
        <f>J20/H20</f>
        <v>0.99999999999999989</v>
      </c>
      <c r="L20" s="118">
        <f>J20-F20</f>
        <v>-961370.21</v>
      </c>
    </row>
    <row r="21" spans="1:15" x14ac:dyDescent="0.2">
      <c r="A21" s="117"/>
      <c r="B21" s="90" t="s">
        <v>30</v>
      </c>
      <c r="C21" s="90"/>
      <c r="D21" s="90"/>
      <c r="E21" s="90"/>
      <c r="F21" s="118"/>
      <c r="G21" s="118"/>
      <c r="H21" s="118"/>
      <c r="I21" s="118"/>
      <c r="J21" s="118"/>
      <c r="K21" s="119"/>
      <c r="L21" s="118"/>
    </row>
    <row r="22" spans="1:15" x14ac:dyDescent="0.2">
      <c r="A22" s="117"/>
      <c r="B22" s="90" t="s">
        <v>31</v>
      </c>
      <c r="C22" s="90"/>
      <c r="D22" s="90"/>
      <c r="E22" s="90"/>
      <c r="F22" s="118">
        <v>1181192</v>
      </c>
      <c r="G22" s="118">
        <f>I22-F22</f>
        <v>-306672</v>
      </c>
      <c r="H22" s="118">
        <f>F22+G22</f>
        <v>874520</v>
      </c>
      <c r="I22" s="118">
        <v>874520</v>
      </c>
      <c r="J22" s="118">
        <v>1072046</v>
      </c>
      <c r="K22" s="120"/>
      <c r="L22" s="118">
        <f>J22-F22</f>
        <v>-109146</v>
      </c>
      <c r="N22" s="124">
        <f>I22-J22</f>
        <v>-197526</v>
      </c>
      <c r="O22" s="89" t="s">
        <v>81</v>
      </c>
    </row>
    <row r="23" spans="1:15" x14ac:dyDescent="0.2">
      <c r="A23" s="117"/>
      <c r="B23" s="90" t="s">
        <v>32</v>
      </c>
      <c r="C23" s="90"/>
      <c r="D23" s="90"/>
      <c r="E23" s="90"/>
      <c r="F23" s="118"/>
      <c r="G23" s="118"/>
      <c r="H23" s="118"/>
      <c r="I23" s="118"/>
      <c r="J23" s="118"/>
      <c r="K23" s="120"/>
      <c r="L23" s="118"/>
      <c r="N23" s="124"/>
    </row>
    <row r="24" spans="1:15" x14ac:dyDescent="0.2">
      <c r="A24" s="117"/>
      <c r="B24" s="90" t="s">
        <v>33</v>
      </c>
      <c r="C24" s="90"/>
      <c r="D24" s="90"/>
      <c r="E24" s="90"/>
      <c r="F24" s="118"/>
      <c r="G24" s="118"/>
      <c r="H24" s="118"/>
      <c r="I24" s="118"/>
      <c r="J24" s="118"/>
      <c r="K24" s="119"/>
      <c r="L24" s="118"/>
    </row>
    <row r="25" spans="1:15" ht="15.75" thickBot="1" x14ac:dyDescent="0.25">
      <c r="A25" s="125"/>
      <c r="B25" s="126"/>
      <c r="C25" s="126" t="s">
        <v>34</v>
      </c>
      <c r="D25" s="126"/>
      <c r="E25" s="126"/>
      <c r="F25" s="127">
        <f>SUM(F9:F24)</f>
        <v>2377770</v>
      </c>
      <c r="G25" s="127">
        <f>SUM(G9:G24)</f>
        <v>-1267723.1599999999</v>
      </c>
      <c r="H25" s="127">
        <f>SUM(H9:H24)</f>
        <v>1110046.8400000001</v>
      </c>
      <c r="I25" s="127">
        <f>SUM(I9:I24)</f>
        <v>1110046.8400000001</v>
      </c>
      <c r="J25" s="127">
        <f>SUM(J9:J24)</f>
        <v>1307572.8400000001</v>
      </c>
      <c r="K25" s="128">
        <f>+J25/H25</f>
        <v>1.1779438424418198</v>
      </c>
      <c r="L25" s="127">
        <f>SUM(L9:L24)</f>
        <v>-1070197.1599999999</v>
      </c>
    </row>
    <row r="26" spans="1:15" hidden="1" x14ac:dyDescent="0.2">
      <c r="A26" s="114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129"/>
    </row>
    <row r="27" spans="1:15" ht="15.75" hidden="1" x14ac:dyDescent="0.25">
      <c r="A27" s="114" t="s">
        <v>35</v>
      </c>
      <c r="B27" s="90"/>
      <c r="C27" s="90"/>
      <c r="D27" s="90"/>
      <c r="E27" s="90"/>
      <c r="F27" s="130" t="s">
        <v>2</v>
      </c>
      <c r="G27" s="130" t="s">
        <v>3</v>
      </c>
      <c r="H27" s="130" t="s">
        <v>4</v>
      </c>
      <c r="I27" s="130" t="s">
        <v>4</v>
      </c>
      <c r="J27" s="130" t="s">
        <v>5</v>
      </c>
      <c r="K27" s="130" t="s">
        <v>6</v>
      </c>
      <c r="L27" s="131" t="s">
        <v>5</v>
      </c>
    </row>
    <row r="28" spans="1:15" ht="15.75" hidden="1" x14ac:dyDescent="0.25">
      <c r="A28" s="114" t="s">
        <v>36</v>
      </c>
      <c r="B28" s="90"/>
      <c r="C28" s="90"/>
      <c r="D28" s="90"/>
      <c r="E28" s="90"/>
      <c r="F28" s="132" t="s">
        <v>7</v>
      </c>
      <c r="G28" s="132" t="s">
        <v>8</v>
      </c>
      <c r="H28" s="132" t="s">
        <v>9</v>
      </c>
      <c r="I28" s="132" t="s">
        <v>10</v>
      </c>
      <c r="J28" s="132" t="s">
        <v>11</v>
      </c>
      <c r="K28" s="132" t="s">
        <v>12</v>
      </c>
      <c r="L28" s="133" t="s">
        <v>13</v>
      </c>
    </row>
    <row r="29" spans="1:15" ht="15.75" hidden="1" x14ac:dyDescent="0.25">
      <c r="A29" s="114"/>
      <c r="B29" s="90"/>
      <c r="C29" s="90"/>
      <c r="D29" s="90"/>
      <c r="E29" s="90"/>
      <c r="F29" s="134" t="s">
        <v>14</v>
      </c>
      <c r="G29" s="134" t="s">
        <v>15</v>
      </c>
      <c r="H29" s="134" t="s">
        <v>16</v>
      </c>
      <c r="I29" s="134" t="s">
        <v>17</v>
      </c>
      <c r="J29" s="134" t="s">
        <v>18</v>
      </c>
      <c r="K29" s="134" t="s">
        <v>19</v>
      </c>
      <c r="L29" s="135" t="s">
        <v>20</v>
      </c>
    </row>
    <row r="30" spans="1:15" hidden="1" x14ac:dyDescent="0.2">
      <c r="A30" s="114"/>
      <c r="B30" s="90"/>
      <c r="C30" s="90" t="s">
        <v>37</v>
      </c>
      <c r="D30" s="90"/>
      <c r="E30" s="90"/>
      <c r="F30" s="90"/>
      <c r="G30" s="90"/>
      <c r="H30" s="90"/>
      <c r="I30" s="90"/>
      <c r="J30" s="90"/>
      <c r="K30" s="90"/>
      <c r="L30" s="129"/>
    </row>
    <row r="31" spans="1:15" hidden="1" x14ac:dyDescent="0.2">
      <c r="A31" s="114"/>
      <c r="B31" s="90" t="s">
        <v>38</v>
      </c>
      <c r="C31" s="90"/>
      <c r="D31" s="90"/>
      <c r="E31" s="90"/>
      <c r="F31" s="90"/>
      <c r="G31" s="90"/>
      <c r="H31" s="90"/>
      <c r="I31" s="90"/>
      <c r="J31" s="90"/>
      <c r="K31" s="90"/>
      <c r="L31" s="129"/>
    </row>
    <row r="32" spans="1:15" hidden="1" x14ac:dyDescent="0.2">
      <c r="A32" s="114"/>
      <c r="B32" s="90" t="s">
        <v>39</v>
      </c>
      <c r="C32" s="90"/>
      <c r="D32" s="90"/>
      <c r="E32" s="90"/>
      <c r="F32" s="90"/>
      <c r="G32" s="90"/>
      <c r="H32" s="90"/>
      <c r="I32" s="90"/>
      <c r="J32" s="90"/>
      <c r="K32" s="90"/>
      <c r="L32" s="129"/>
    </row>
    <row r="33" spans="1:12" hidden="1" x14ac:dyDescent="0.2">
      <c r="A33" s="114"/>
      <c r="B33" s="90" t="s">
        <v>40</v>
      </c>
      <c r="C33" s="90"/>
      <c r="D33" s="90"/>
      <c r="E33" s="90"/>
      <c r="F33" s="90"/>
      <c r="G33" s="90"/>
      <c r="H33" s="90"/>
      <c r="I33" s="90"/>
      <c r="J33" s="90"/>
      <c r="K33" s="90"/>
      <c r="L33" s="129"/>
    </row>
    <row r="34" spans="1:12" hidden="1" x14ac:dyDescent="0.2">
      <c r="A34" s="114"/>
      <c r="B34" s="90" t="s">
        <v>41</v>
      </c>
      <c r="C34" s="90"/>
      <c r="D34" s="90"/>
      <c r="E34" s="90"/>
      <c r="F34" s="90"/>
      <c r="G34" s="90"/>
      <c r="H34" s="90"/>
      <c r="I34" s="90"/>
      <c r="J34" s="90"/>
      <c r="K34" s="90"/>
      <c r="L34" s="129"/>
    </row>
    <row r="35" spans="1:12" hidden="1" x14ac:dyDescent="0.2">
      <c r="A35" s="114"/>
      <c r="B35" s="90" t="s">
        <v>42</v>
      </c>
      <c r="C35" s="90"/>
      <c r="D35" s="90"/>
      <c r="E35" s="90"/>
      <c r="F35" s="90"/>
      <c r="G35" s="90"/>
      <c r="H35" s="90"/>
      <c r="I35" s="90"/>
      <c r="J35" s="90"/>
      <c r="K35" s="90"/>
      <c r="L35" s="129"/>
    </row>
    <row r="36" spans="1:12" hidden="1" x14ac:dyDescent="0.2">
      <c r="A36" s="114"/>
      <c r="B36" s="90" t="s">
        <v>43</v>
      </c>
      <c r="C36" s="90"/>
      <c r="D36" s="90"/>
      <c r="E36" s="90"/>
      <c r="F36" s="90"/>
      <c r="G36" s="90"/>
      <c r="H36" s="90"/>
      <c r="I36" s="90"/>
      <c r="J36" s="90"/>
      <c r="K36" s="90"/>
      <c r="L36" s="129"/>
    </row>
    <row r="37" spans="1:12" hidden="1" x14ac:dyDescent="0.2">
      <c r="A37" s="114"/>
      <c r="B37" s="90" t="s">
        <v>44</v>
      </c>
      <c r="C37" s="90"/>
      <c r="D37" s="90"/>
      <c r="E37" s="90"/>
      <c r="F37" s="90"/>
      <c r="G37" s="90"/>
      <c r="H37" s="90"/>
      <c r="I37" s="90"/>
      <c r="J37" s="90"/>
      <c r="K37" s="90"/>
      <c r="L37" s="129"/>
    </row>
    <row r="38" spans="1:12" hidden="1" x14ac:dyDescent="0.2">
      <c r="A38" s="114"/>
      <c r="B38" s="90" t="s">
        <v>45</v>
      </c>
      <c r="C38" s="90"/>
      <c r="D38" s="90"/>
      <c r="E38" s="90"/>
      <c r="F38" s="90"/>
      <c r="G38" s="90"/>
      <c r="H38" s="90"/>
      <c r="I38" s="90"/>
      <c r="J38" s="90"/>
      <c r="K38" s="90"/>
      <c r="L38" s="129"/>
    </row>
    <row r="39" spans="1:12" hidden="1" x14ac:dyDescent="0.2">
      <c r="A39" s="114"/>
      <c r="B39" s="90" t="s">
        <v>46</v>
      </c>
      <c r="C39" s="90"/>
      <c r="D39" s="90"/>
      <c r="E39" s="90"/>
      <c r="F39" s="90"/>
      <c r="G39" s="90"/>
      <c r="H39" s="90"/>
      <c r="I39" s="90"/>
      <c r="J39" s="90"/>
      <c r="K39" s="90"/>
      <c r="L39" s="129"/>
    </row>
    <row r="40" spans="1:12" hidden="1" x14ac:dyDescent="0.2">
      <c r="A40" s="114"/>
      <c r="B40" s="90" t="s">
        <v>47</v>
      </c>
      <c r="C40" s="90"/>
      <c r="D40" s="90"/>
      <c r="E40" s="90"/>
      <c r="F40" s="90"/>
      <c r="G40" s="90"/>
      <c r="H40" s="90"/>
      <c r="I40" s="90"/>
      <c r="J40" s="90"/>
      <c r="K40" s="90"/>
      <c r="L40" s="129"/>
    </row>
    <row r="41" spans="1:12" hidden="1" x14ac:dyDescent="0.2">
      <c r="A41" s="114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129"/>
    </row>
    <row r="42" spans="1:12" hidden="1" x14ac:dyDescent="0.2">
      <c r="A42" s="114"/>
      <c r="B42" s="90"/>
      <c r="C42" s="90" t="s">
        <v>48</v>
      </c>
      <c r="D42" s="90"/>
      <c r="E42" s="90"/>
      <c r="F42" s="90"/>
      <c r="G42" s="90"/>
      <c r="H42" s="90"/>
      <c r="I42" s="90"/>
      <c r="J42" s="90"/>
      <c r="K42" s="90"/>
      <c r="L42" s="129"/>
    </row>
    <row r="43" spans="1:12" hidden="1" x14ac:dyDescent="0.2">
      <c r="A43" s="114" t="s">
        <v>49</v>
      </c>
      <c r="B43" s="90" t="s">
        <v>24</v>
      </c>
      <c r="C43" s="90"/>
      <c r="D43" s="90"/>
      <c r="E43" s="90"/>
      <c r="F43" s="90"/>
      <c r="G43" s="90"/>
      <c r="H43" s="90"/>
      <c r="I43" s="90"/>
      <c r="J43" s="90"/>
      <c r="K43" s="90"/>
      <c r="L43" s="129"/>
    </row>
    <row r="44" spans="1:12" hidden="1" x14ac:dyDescent="0.2">
      <c r="A44" s="114" t="s">
        <v>50</v>
      </c>
      <c r="B44" s="90" t="s">
        <v>25</v>
      </c>
      <c r="C44" s="90"/>
      <c r="D44" s="90"/>
      <c r="E44" s="90"/>
      <c r="F44" s="90"/>
      <c r="G44" s="90"/>
      <c r="H44" s="90"/>
      <c r="I44" s="90"/>
      <c r="J44" s="90"/>
      <c r="K44" s="90"/>
      <c r="L44" s="129"/>
    </row>
    <row r="45" spans="1:12" hidden="1" x14ac:dyDescent="0.2">
      <c r="A45" s="114" t="s">
        <v>51</v>
      </c>
      <c r="B45" s="90" t="s">
        <v>28</v>
      </c>
      <c r="C45" s="90"/>
      <c r="D45" s="90"/>
      <c r="E45" s="90"/>
      <c r="F45" s="90"/>
      <c r="G45" s="90"/>
      <c r="H45" s="90"/>
      <c r="I45" s="90"/>
      <c r="J45" s="90"/>
      <c r="K45" s="90"/>
      <c r="L45" s="129"/>
    </row>
    <row r="46" spans="1:12" hidden="1" x14ac:dyDescent="0.2">
      <c r="A46" s="114" t="s">
        <v>52</v>
      </c>
      <c r="B46" s="90" t="s">
        <v>23</v>
      </c>
      <c r="C46" s="90"/>
      <c r="D46" s="90"/>
      <c r="E46" s="90"/>
      <c r="F46" s="90"/>
      <c r="G46" s="90"/>
      <c r="H46" s="90"/>
      <c r="I46" s="90"/>
      <c r="J46" s="90"/>
      <c r="K46" s="90"/>
      <c r="L46" s="129"/>
    </row>
    <row r="47" spans="1:12" hidden="1" x14ac:dyDescent="0.2">
      <c r="A47" s="114"/>
      <c r="B47" s="90" t="s">
        <v>53</v>
      </c>
      <c r="C47" s="90"/>
      <c r="D47" s="90"/>
      <c r="E47" s="90"/>
      <c r="F47" s="90"/>
      <c r="G47" s="90"/>
      <c r="H47" s="90"/>
      <c r="I47" s="90"/>
      <c r="J47" s="90"/>
      <c r="K47" s="90"/>
      <c r="L47" s="129"/>
    </row>
    <row r="48" spans="1:12" hidden="1" x14ac:dyDescent="0.2">
      <c r="A48" s="114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129"/>
    </row>
    <row r="49" spans="1:12" ht="15.75" hidden="1" thickBot="1" x14ac:dyDescent="0.25">
      <c r="A49" s="136"/>
      <c r="B49" s="137" t="s">
        <v>34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8"/>
    </row>
    <row r="50" spans="1:12" ht="15.75" thickBot="1" x14ac:dyDescent="0.2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</row>
    <row r="51" spans="1:12" ht="15.75" x14ac:dyDescent="0.25">
      <c r="A51" s="139" t="s">
        <v>54</v>
      </c>
      <c r="B51" s="140"/>
      <c r="C51" s="140"/>
      <c r="D51" s="140"/>
      <c r="E51" s="141"/>
      <c r="F51" s="142" t="s">
        <v>2</v>
      </c>
      <c r="G51" s="105" t="s">
        <v>3</v>
      </c>
      <c r="H51" s="105" t="s">
        <v>4</v>
      </c>
      <c r="I51" s="105" t="s">
        <v>4</v>
      </c>
      <c r="J51" s="105" t="s">
        <v>5</v>
      </c>
      <c r="K51" s="143" t="s">
        <v>6</v>
      </c>
      <c r="L51" s="144" t="s">
        <v>5</v>
      </c>
    </row>
    <row r="52" spans="1:12" ht="15.75" x14ac:dyDescent="0.25">
      <c r="A52" s="145" t="s">
        <v>55</v>
      </c>
      <c r="B52" s="146"/>
      <c r="C52" s="146"/>
      <c r="D52" s="146"/>
      <c r="E52" s="147"/>
      <c r="F52" s="148" t="s">
        <v>7</v>
      </c>
      <c r="G52" s="109" t="s">
        <v>8</v>
      </c>
      <c r="H52" s="109" t="s">
        <v>9</v>
      </c>
      <c r="I52" s="109" t="s">
        <v>10</v>
      </c>
      <c r="J52" s="109" t="s">
        <v>11</v>
      </c>
      <c r="K52" s="149" t="s">
        <v>12</v>
      </c>
      <c r="L52" s="150" t="s">
        <v>13</v>
      </c>
    </row>
    <row r="53" spans="1:12" ht="16.5" thickBot="1" x14ac:dyDescent="0.3">
      <c r="A53" s="110"/>
      <c r="B53" s="111"/>
      <c r="C53" s="111"/>
      <c r="D53" s="111"/>
      <c r="E53" s="151"/>
      <c r="F53" s="152" t="s">
        <v>14</v>
      </c>
      <c r="G53" s="112" t="s">
        <v>15</v>
      </c>
      <c r="H53" s="112" t="s">
        <v>16</v>
      </c>
      <c r="I53" s="112" t="s">
        <v>17</v>
      </c>
      <c r="J53" s="112" t="s">
        <v>18</v>
      </c>
      <c r="K53" s="153" t="s">
        <v>19</v>
      </c>
      <c r="L53" s="154" t="s">
        <v>20</v>
      </c>
    </row>
    <row r="54" spans="1:12" ht="15.75" x14ac:dyDescent="0.25">
      <c r="A54" s="155" t="s">
        <v>56</v>
      </c>
      <c r="B54" s="90"/>
      <c r="C54" s="156"/>
      <c r="D54" s="156"/>
      <c r="E54" s="90"/>
      <c r="F54" s="157"/>
      <c r="G54" s="158"/>
      <c r="H54" s="158"/>
      <c r="I54" s="158"/>
      <c r="J54" s="158"/>
      <c r="K54" s="90"/>
      <c r="L54" s="129"/>
    </row>
    <row r="55" spans="1:12" ht="15.75" x14ac:dyDescent="0.25">
      <c r="A55" s="155" t="s">
        <v>57</v>
      </c>
      <c r="B55" s="90"/>
      <c r="C55" s="156"/>
      <c r="D55" s="90"/>
      <c r="E55" s="90"/>
      <c r="F55" s="114"/>
      <c r="G55" s="158"/>
      <c r="H55" s="158"/>
      <c r="I55" s="158"/>
      <c r="J55" s="158"/>
      <c r="K55" s="90"/>
      <c r="L55" s="129"/>
    </row>
    <row r="56" spans="1:12" x14ac:dyDescent="0.2">
      <c r="A56" s="114"/>
      <c r="B56" s="90" t="s">
        <v>21</v>
      </c>
      <c r="C56" s="90"/>
      <c r="D56" s="90"/>
      <c r="E56" s="90"/>
      <c r="F56" s="114"/>
      <c r="G56" s="158"/>
      <c r="H56" s="158"/>
      <c r="I56" s="158"/>
      <c r="J56" s="158"/>
      <c r="K56" s="90"/>
      <c r="L56" s="129"/>
    </row>
    <row r="57" spans="1:12" x14ac:dyDescent="0.2">
      <c r="A57" s="114"/>
      <c r="B57" s="90" t="s">
        <v>22</v>
      </c>
      <c r="C57" s="90"/>
      <c r="D57" s="90"/>
      <c r="E57" s="90"/>
      <c r="F57" s="114"/>
      <c r="G57" s="158"/>
      <c r="H57" s="158"/>
      <c r="I57" s="158"/>
      <c r="J57" s="158"/>
      <c r="K57" s="90"/>
      <c r="L57" s="129"/>
    </row>
    <row r="58" spans="1:12" x14ac:dyDescent="0.2">
      <c r="A58" s="114"/>
      <c r="B58" s="90" t="s">
        <v>23</v>
      </c>
      <c r="C58" s="90"/>
      <c r="D58" s="90"/>
      <c r="E58" s="90"/>
      <c r="F58" s="114"/>
      <c r="G58" s="158"/>
      <c r="H58" s="158"/>
      <c r="I58" s="158"/>
      <c r="J58" s="158"/>
      <c r="K58" s="90"/>
      <c r="L58" s="129"/>
    </row>
    <row r="59" spans="1:12" x14ac:dyDescent="0.2">
      <c r="A59" s="114"/>
      <c r="B59" s="90" t="s">
        <v>24</v>
      </c>
      <c r="C59" s="90"/>
      <c r="D59" s="90"/>
      <c r="E59" s="90"/>
      <c r="F59" s="114"/>
      <c r="G59" s="158"/>
      <c r="H59" s="158"/>
      <c r="I59" s="158"/>
      <c r="J59" s="158"/>
      <c r="K59" s="90"/>
      <c r="L59" s="129"/>
    </row>
    <row r="60" spans="1:12" x14ac:dyDescent="0.2">
      <c r="A60" s="114"/>
      <c r="B60" s="90" t="s">
        <v>25</v>
      </c>
      <c r="C60" s="90"/>
      <c r="D60" s="90"/>
      <c r="E60" s="90"/>
      <c r="F60" s="114"/>
      <c r="G60" s="158"/>
      <c r="H60" s="158"/>
      <c r="I60" s="158"/>
      <c r="J60" s="158"/>
      <c r="K60" s="90"/>
      <c r="L60" s="129"/>
    </row>
    <row r="61" spans="1:12" x14ac:dyDescent="0.2">
      <c r="A61" s="114"/>
      <c r="B61" s="121" t="s">
        <v>28</v>
      </c>
      <c r="C61" s="90"/>
      <c r="D61" s="90"/>
      <c r="E61" s="90"/>
      <c r="F61" s="114"/>
      <c r="G61" s="158"/>
      <c r="H61" s="158"/>
      <c r="I61" s="158"/>
      <c r="J61" s="158"/>
      <c r="K61" s="90"/>
      <c r="L61" s="129"/>
    </row>
    <row r="62" spans="1:12" ht="51.75" customHeight="1" x14ac:dyDescent="0.2">
      <c r="A62" s="114"/>
      <c r="B62" s="185" t="s">
        <v>58</v>
      </c>
      <c r="C62" s="185"/>
      <c r="D62" s="185"/>
      <c r="E62" s="185"/>
      <c r="F62" s="114"/>
      <c r="G62" s="158"/>
      <c r="H62" s="158"/>
      <c r="I62" s="158"/>
      <c r="J62" s="158"/>
      <c r="K62" s="90"/>
      <c r="L62" s="129"/>
    </row>
    <row r="63" spans="1:12" ht="31.5" customHeight="1" x14ac:dyDescent="0.2">
      <c r="A63" s="114"/>
      <c r="B63" s="185" t="s">
        <v>59</v>
      </c>
      <c r="C63" s="185"/>
      <c r="D63" s="185"/>
      <c r="E63" s="185"/>
      <c r="F63" s="114"/>
      <c r="G63" s="158"/>
      <c r="H63" s="158"/>
      <c r="I63" s="158"/>
      <c r="J63" s="158"/>
      <c r="K63" s="90"/>
      <c r="L63" s="129"/>
    </row>
    <row r="64" spans="1:12" ht="15" customHeight="1" x14ac:dyDescent="0.2">
      <c r="A64" s="114"/>
      <c r="B64" s="90"/>
      <c r="C64" s="90"/>
      <c r="D64" s="90"/>
      <c r="E64" s="90"/>
      <c r="F64" s="114"/>
      <c r="G64" s="158"/>
      <c r="H64" s="158"/>
      <c r="I64" s="158"/>
      <c r="J64" s="158"/>
      <c r="K64" s="90"/>
      <c r="L64" s="129"/>
    </row>
    <row r="65" spans="1:15" ht="80.25" customHeight="1" x14ac:dyDescent="0.25">
      <c r="A65" s="114"/>
      <c r="B65" s="186" t="s">
        <v>60</v>
      </c>
      <c r="C65" s="186"/>
      <c r="D65" s="186"/>
      <c r="E65" s="186"/>
      <c r="F65" s="114"/>
      <c r="G65" s="158"/>
      <c r="H65" s="158"/>
      <c r="I65" s="158"/>
      <c r="J65" s="158"/>
      <c r="K65" s="90"/>
      <c r="L65" s="129"/>
    </row>
    <row r="66" spans="1:15" ht="15.75" x14ac:dyDescent="0.25">
      <c r="A66" s="114"/>
      <c r="B66" s="90" t="s">
        <v>22</v>
      </c>
      <c r="C66" s="90"/>
      <c r="D66" s="156"/>
      <c r="E66" s="90"/>
      <c r="F66" s="114"/>
      <c r="G66" s="158"/>
      <c r="H66" s="158"/>
      <c r="I66" s="158"/>
      <c r="J66" s="158"/>
      <c r="K66" s="90"/>
      <c r="L66" s="129"/>
    </row>
    <row r="67" spans="1:15" x14ac:dyDescent="0.2">
      <c r="A67" s="114"/>
      <c r="B67" s="90" t="s">
        <v>25</v>
      </c>
      <c r="C67" s="90"/>
      <c r="D67" s="90"/>
      <c r="E67" s="90"/>
      <c r="F67" s="171">
        <f>F14</f>
        <v>0</v>
      </c>
      <c r="G67" s="171">
        <f>G14</f>
        <v>319.05</v>
      </c>
      <c r="H67" s="171">
        <f t="shared" ref="H67:L67" si="0">H14</f>
        <v>319.05</v>
      </c>
      <c r="I67" s="171">
        <f t="shared" si="0"/>
        <v>319.05</v>
      </c>
      <c r="J67" s="158">
        <f t="shared" si="0"/>
        <v>319.05</v>
      </c>
      <c r="K67" s="171">
        <f t="shared" si="0"/>
        <v>1</v>
      </c>
      <c r="L67" s="172">
        <f t="shared" si="0"/>
        <v>319.05</v>
      </c>
    </row>
    <row r="68" spans="1:15" ht="32.25" customHeight="1" x14ac:dyDescent="0.2">
      <c r="A68" s="114"/>
      <c r="B68" s="184" t="s">
        <v>61</v>
      </c>
      <c r="C68" s="184"/>
      <c r="D68" s="184"/>
      <c r="E68" s="184"/>
      <c r="F68" s="173">
        <f>F20+F14</f>
        <v>1196578</v>
      </c>
      <c r="G68" s="118">
        <f>J68-F68</f>
        <v>-961370.21</v>
      </c>
      <c r="H68" s="173">
        <f>F68+G68</f>
        <v>235207.79000000004</v>
      </c>
      <c r="I68" s="174">
        <f>I20</f>
        <v>235207.79</v>
      </c>
      <c r="J68" s="174">
        <f>I68</f>
        <v>235207.79</v>
      </c>
      <c r="K68" s="159"/>
      <c r="L68" s="172">
        <f>J68-F68</f>
        <v>-961370.21</v>
      </c>
    </row>
    <row r="69" spans="1:15" ht="30" customHeight="1" x14ac:dyDescent="0.2">
      <c r="A69" s="114"/>
      <c r="B69" s="185" t="s">
        <v>59</v>
      </c>
      <c r="C69" s="185"/>
      <c r="D69" s="185"/>
      <c r="E69" s="185"/>
      <c r="F69" s="171">
        <f>F22</f>
        <v>1181192</v>
      </c>
      <c r="G69" s="118">
        <f>G22</f>
        <v>-306672</v>
      </c>
      <c r="H69" s="118">
        <f>H22</f>
        <v>874520</v>
      </c>
      <c r="I69" s="118">
        <f>I22</f>
        <v>874520</v>
      </c>
      <c r="J69" s="118">
        <f>J22</f>
        <v>1072046</v>
      </c>
      <c r="K69" s="159"/>
      <c r="L69" s="118">
        <f>L22</f>
        <v>-109146</v>
      </c>
      <c r="N69" s="160">
        <f>I69-J69</f>
        <v>-197526</v>
      </c>
      <c r="O69" s="89" t="s">
        <v>79</v>
      </c>
    </row>
    <row r="70" spans="1:15" x14ac:dyDescent="0.2">
      <c r="A70" s="114"/>
      <c r="B70" s="90"/>
      <c r="C70" s="90"/>
      <c r="D70" s="90"/>
      <c r="E70" s="90"/>
      <c r="F70" s="114"/>
      <c r="G70" s="158"/>
      <c r="H70" s="174"/>
      <c r="I70" s="174"/>
      <c r="J70" s="175"/>
      <c r="K70" s="159"/>
      <c r="L70" s="172"/>
    </row>
    <row r="71" spans="1:15" ht="15.75" x14ac:dyDescent="0.25">
      <c r="A71" s="155" t="s">
        <v>62</v>
      </c>
      <c r="B71" s="156"/>
      <c r="C71" s="156"/>
      <c r="D71" s="156"/>
      <c r="E71" s="90"/>
      <c r="F71" s="114"/>
      <c r="G71" s="158"/>
      <c r="H71" s="158"/>
      <c r="I71" s="158"/>
      <c r="J71" s="158"/>
      <c r="K71" s="90"/>
      <c r="L71" s="129"/>
    </row>
    <row r="72" spans="1:15" x14ac:dyDescent="0.2">
      <c r="A72" s="114"/>
      <c r="B72" s="90" t="s">
        <v>63</v>
      </c>
      <c r="C72" s="90"/>
      <c r="D72" s="90"/>
      <c r="E72" s="90"/>
      <c r="F72" s="114"/>
      <c r="G72" s="158"/>
      <c r="H72" s="158"/>
      <c r="I72" s="158"/>
      <c r="J72" s="158"/>
      <c r="K72" s="90"/>
      <c r="L72" s="129"/>
    </row>
    <row r="73" spans="1:15" x14ac:dyDescent="0.2">
      <c r="A73" s="114"/>
      <c r="B73" s="90"/>
      <c r="C73" s="90"/>
      <c r="D73" s="90"/>
      <c r="E73" s="90"/>
      <c r="F73" s="114"/>
      <c r="G73" s="158"/>
      <c r="H73" s="158"/>
      <c r="I73" s="158"/>
      <c r="J73" s="158"/>
      <c r="K73" s="90"/>
      <c r="L73" s="129"/>
    </row>
    <row r="74" spans="1:15" ht="15.75" thickBot="1" x14ac:dyDescent="0.25">
      <c r="A74" s="125"/>
      <c r="B74" s="126" t="s">
        <v>34</v>
      </c>
      <c r="C74" s="126"/>
      <c r="D74" s="126"/>
      <c r="E74" s="126"/>
      <c r="F74" s="161">
        <f>F68+F69</f>
        <v>2377770</v>
      </c>
      <c r="G74" s="162">
        <f>G67+G68+G69</f>
        <v>-1267723.1599999999</v>
      </c>
      <c r="H74" s="162">
        <f>H67+H68+H69</f>
        <v>1110046.8400000001</v>
      </c>
      <c r="I74" s="162">
        <f t="shared" ref="I74:L74" si="1">I67+I68+I69</f>
        <v>1110046.8400000001</v>
      </c>
      <c r="J74" s="162">
        <f t="shared" si="1"/>
        <v>1307572.8400000001</v>
      </c>
      <c r="K74" s="163">
        <f t="shared" si="1"/>
        <v>1</v>
      </c>
      <c r="L74" s="164">
        <f t="shared" si="1"/>
        <v>-1070197.1599999999</v>
      </c>
    </row>
    <row r="75" spans="1:15" x14ac:dyDescent="0.2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</row>
    <row r="76" spans="1:15" x14ac:dyDescent="0.2">
      <c r="A76" s="90"/>
      <c r="B76" s="166" t="s">
        <v>64</v>
      </c>
      <c r="C76" s="90"/>
      <c r="D76" s="90"/>
      <c r="E76" s="90"/>
      <c r="F76" s="90"/>
      <c r="G76" s="90"/>
      <c r="H76" s="90"/>
      <c r="I76" s="90"/>
      <c r="J76" s="90"/>
      <c r="K76" s="90"/>
      <c r="L76" s="90"/>
    </row>
    <row r="77" spans="1:15" x14ac:dyDescent="0.2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</row>
    <row r="78" spans="1:15" x14ac:dyDescent="0.2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</row>
    <row r="79" spans="1:15" x14ac:dyDescent="0.2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</row>
    <row r="80" spans="1:15" x14ac:dyDescent="0.2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</row>
    <row r="82" spans="2:10" x14ac:dyDescent="0.2">
      <c r="C82" s="92"/>
      <c r="F82" s="90"/>
      <c r="G82" s="91"/>
      <c r="H82" s="90"/>
      <c r="J82" s="92"/>
    </row>
    <row r="83" spans="2:10" s="177" customFormat="1" ht="18" x14ac:dyDescent="0.25">
      <c r="C83" s="180"/>
      <c r="F83" s="181"/>
      <c r="G83" s="183"/>
      <c r="H83" s="181"/>
      <c r="J83" s="180"/>
    </row>
    <row r="84" spans="2:10" s="177" customFormat="1" ht="18" x14ac:dyDescent="0.25">
      <c r="B84" s="182" t="s">
        <v>77</v>
      </c>
      <c r="C84" s="182"/>
      <c r="D84" s="182"/>
      <c r="E84" s="182"/>
      <c r="F84" s="181"/>
      <c r="G84" s="183"/>
      <c r="H84" s="181"/>
      <c r="J84" s="180" t="s">
        <v>67</v>
      </c>
    </row>
    <row r="85" spans="2:10" s="177" customFormat="1" ht="18" x14ac:dyDescent="0.25">
      <c r="B85" s="182" t="s">
        <v>78</v>
      </c>
      <c r="C85" s="182"/>
      <c r="D85" s="182"/>
      <c r="E85" s="182"/>
      <c r="F85" s="181"/>
      <c r="G85" s="183"/>
      <c r="H85" s="181"/>
      <c r="J85" s="180" t="s">
        <v>68</v>
      </c>
    </row>
  </sheetData>
  <mergeCells count="9">
    <mergeCell ref="B84:E84"/>
    <mergeCell ref="B85:E85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117"/>
  <sheetViews>
    <sheetView topLeftCell="A7" workbookViewId="0">
      <selection activeCell="A62" sqref="A62"/>
    </sheetView>
  </sheetViews>
  <sheetFormatPr baseColWidth="10" defaultRowHeight="15" x14ac:dyDescent="0.2"/>
  <cols>
    <col min="1" max="1" width="3.28515625" style="89" customWidth="1"/>
    <col min="2" max="2" width="13.140625" style="89" bestFit="1" customWidth="1"/>
    <col min="3" max="3" width="21" style="89" customWidth="1"/>
    <col min="4" max="4" width="11.42578125" style="89"/>
    <col min="5" max="5" width="3.85546875" style="89" customWidth="1"/>
    <col min="6" max="8" width="19" style="89" customWidth="1"/>
    <col min="9" max="9" width="17.5703125" style="89" customWidth="1"/>
    <col min="10" max="10" width="18.7109375" style="89" customWidth="1"/>
    <col min="11" max="11" width="19" style="89" hidden="1" customWidth="1"/>
    <col min="12" max="12" width="18.28515625" style="89" customWidth="1"/>
    <col min="13" max="13" width="17.42578125" style="89" bestFit="1" customWidth="1"/>
    <col min="14" max="16384" width="11.42578125" style="89"/>
  </cols>
  <sheetData>
    <row r="1" spans="1:12" ht="15.7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x14ac:dyDescent="0.2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s="177" customFormat="1" ht="18" x14ac:dyDescent="0.25">
      <c r="B3" s="178"/>
      <c r="C3" s="178"/>
      <c r="D3" s="178"/>
      <c r="E3" s="178"/>
      <c r="F3" s="178"/>
      <c r="G3" s="179" t="s">
        <v>0</v>
      </c>
      <c r="H3" s="178"/>
      <c r="I3" s="178"/>
      <c r="J3" s="178"/>
      <c r="K3" s="178"/>
      <c r="L3" s="178"/>
    </row>
    <row r="4" spans="1:12" s="177" customFormat="1" ht="18" x14ac:dyDescent="0.25">
      <c r="G4" s="179" t="s">
        <v>82</v>
      </c>
    </row>
    <row r="5" spans="1:12" ht="15.75" thickBot="1" x14ac:dyDescent="0.25"/>
    <row r="6" spans="1:12" ht="15.75" x14ac:dyDescent="0.25">
      <c r="A6" s="103" t="s">
        <v>1</v>
      </c>
      <c r="B6" s="104"/>
      <c r="C6" s="104"/>
      <c r="D6" s="104"/>
      <c r="E6" s="104"/>
      <c r="F6" s="105" t="s">
        <v>2</v>
      </c>
      <c r="G6" s="105" t="s">
        <v>3</v>
      </c>
      <c r="H6" s="105" t="s">
        <v>4</v>
      </c>
      <c r="I6" s="105" t="s">
        <v>4</v>
      </c>
      <c r="J6" s="105" t="s">
        <v>5</v>
      </c>
      <c r="K6" s="106" t="s">
        <v>6</v>
      </c>
      <c r="L6" s="105" t="s">
        <v>5</v>
      </c>
    </row>
    <row r="7" spans="1:12" ht="15.75" x14ac:dyDescent="0.25">
      <c r="A7" s="107"/>
      <c r="B7" s="108"/>
      <c r="C7" s="108"/>
      <c r="D7" s="108"/>
      <c r="E7" s="108"/>
      <c r="F7" s="109" t="s">
        <v>7</v>
      </c>
      <c r="G7" s="109" t="s">
        <v>8</v>
      </c>
      <c r="H7" s="109" t="s">
        <v>9</v>
      </c>
      <c r="I7" s="109" t="s">
        <v>10</v>
      </c>
      <c r="J7" s="109" t="s">
        <v>11</v>
      </c>
      <c r="K7" s="108" t="s">
        <v>12</v>
      </c>
      <c r="L7" s="109" t="s">
        <v>13</v>
      </c>
    </row>
    <row r="8" spans="1:12" ht="15.75" x14ac:dyDescent="0.25">
      <c r="A8" s="110"/>
      <c r="B8" s="111"/>
      <c r="C8" s="111"/>
      <c r="D8" s="111"/>
      <c r="E8" s="111"/>
      <c r="F8" s="112" t="s">
        <v>14</v>
      </c>
      <c r="G8" s="112" t="s">
        <v>15</v>
      </c>
      <c r="H8" s="112" t="s">
        <v>16</v>
      </c>
      <c r="I8" s="112" t="s">
        <v>17</v>
      </c>
      <c r="J8" s="112" t="s">
        <v>18</v>
      </c>
      <c r="K8" s="113" t="s">
        <v>19</v>
      </c>
      <c r="L8" s="112" t="s">
        <v>20</v>
      </c>
    </row>
    <row r="9" spans="1:12" x14ac:dyDescent="0.2">
      <c r="A9" s="114"/>
      <c r="B9" s="90"/>
      <c r="C9" s="90"/>
      <c r="D9" s="90"/>
      <c r="E9" s="90"/>
      <c r="F9" s="115"/>
      <c r="G9" s="115"/>
      <c r="H9" s="115"/>
      <c r="I9" s="115"/>
      <c r="J9" s="115"/>
      <c r="K9" s="116"/>
      <c r="L9" s="115"/>
    </row>
    <row r="10" spans="1:12" x14ac:dyDescent="0.2">
      <c r="A10" s="117"/>
      <c r="B10" s="90" t="s">
        <v>21</v>
      </c>
      <c r="C10" s="90"/>
      <c r="D10" s="90"/>
      <c r="E10" s="90"/>
      <c r="F10" s="118"/>
      <c r="G10" s="118"/>
      <c r="H10" s="118"/>
      <c r="I10" s="118"/>
      <c r="J10" s="118"/>
      <c r="K10" s="119"/>
      <c r="L10" s="118"/>
    </row>
    <row r="11" spans="1:12" x14ac:dyDescent="0.2">
      <c r="A11" s="117"/>
      <c r="B11" s="90" t="s">
        <v>22</v>
      </c>
      <c r="C11" s="90"/>
      <c r="D11" s="90"/>
      <c r="E11" s="90"/>
      <c r="F11" s="118"/>
      <c r="G11" s="118"/>
      <c r="H11" s="118"/>
      <c r="I11" s="118"/>
      <c r="J11" s="118"/>
      <c r="K11" s="119"/>
      <c r="L11" s="118"/>
    </row>
    <row r="12" spans="1:12" x14ac:dyDescent="0.2">
      <c r="A12" s="117"/>
      <c r="B12" s="90" t="s">
        <v>23</v>
      </c>
      <c r="C12" s="90"/>
      <c r="D12" s="90"/>
      <c r="E12" s="90"/>
      <c r="F12" s="118"/>
      <c r="G12" s="118"/>
      <c r="H12" s="118"/>
      <c r="I12" s="118"/>
      <c r="J12" s="118"/>
      <c r="K12" s="119"/>
      <c r="L12" s="118"/>
    </row>
    <row r="13" spans="1:12" x14ac:dyDescent="0.2">
      <c r="A13" s="117"/>
      <c r="B13" s="90" t="s">
        <v>24</v>
      </c>
      <c r="C13" s="90"/>
      <c r="D13" s="90"/>
      <c r="E13" s="90"/>
      <c r="F13" s="118"/>
      <c r="G13" s="118"/>
      <c r="H13" s="118"/>
      <c r="I13" s="118"/>
      <c r="J13" s="118"/>
      <c r="K13" s="119"/>
      <c r="L13" s="118"/>
    </row>
    <row r="14" spans="1:12" x14ac:dyDescent="0.2">
      <c r="A14" s="117"/>
      <c r="B14" s="90" t="s">
        <v>25</v>
      </c>
      <c r="C14" s="90"/>
      <c r="D14" s="90"/>
      <c r="E14" s="90"/>
      <c r="F14" s="118">
        <v>0</v>
      </c>
      <c r="G14" s="118">
        <v>3374.73</v>
      </c>
      <c r="H14" s="118">
        <f>F14+G14</f>
        <v>3374.73</v>
      </c>
      <c r="I14" s="118">
        <v>3693.78</v>
      </c>
      <c r="J14" s="118">
        <f>I14</f>
        <v>3693.78</v>
      </c>
      <c r="K14" s="120">
        <v>0</v>
      </c>
      <c r="L14" s="118">
        <f>J14-F14</f>
        <v>3693.78</v>
      </c>
    </row>
    <row r="15" spans="1:12" x14ac:dyDescent="0.2">
      <c r="A15" s="117"/>
      <c r="B15" s="90" t="s">
        <v>26</v>
      </c>
      <c r="C15" s="90"/>
      <c r="D15" s="90"/>
      <c r="E15" s="90"/>
      <c r="F15" s="118"/>
      <c r="G15" s="118"/>
      <c r="H15" s="118"/>
      <c r="I15" s="118"/>
      <c r="J15" s="118"/>
      <c r="K15" s="119"/>
      <c r="L15" s="118"/>
    </row>
    <row r="16" spans="1:12" x14ac:dyDescent="0.2">
      <c r="A16" s="117"/>
      <c r="B16" s="90" t="s">
        <v>27</v>
      </c>
      <c r="C16" s="90"/>
      <c r="D16" s="90"/>
      <c r="E16" s="90"/>
      <c r="F16" s="118"/>
      <c r="G16" s="118"/>
      <c r="H16" s="118"/>
      <c r="I16" s="118"/>
      <c r="J16" s="118"/>
      <c r="K16" s="118"/>
      <c r="L16" s="118"/>
    </row>
    <row r="17" spans="1:15" x14ac:dyDescent="0.2">
      <c r="A17" s="117"/>
      <c r="B17" s="121" t="s">
        <v>28</v>
      </c>
      <c r="C17" s="90"/>
      <c r="D17" s="90"/>
      <c r="E17" s="90"/>
      <c r="F17" s="118"/>
      <c r="G17" s="118"/>
      <c r="H17" s="118"/>
      <c r="I17" s="118"/>
      <c r="J17" s="118"/>
      <c r="K17" s="119"/>
      <c r="L17" s="118"/>
    </row>
    <row r="18" spans="1:15" x14ac:dyDescent="0.2">
      <c r="A18" s="117"/>
      <c r="B18" s="90" t="s">
        <v>26</v>
      </c>
      <c r="C18" s="90"/>
      <c r="D18" s="90"/>
      <c r="E18" s="90"/>
      <c r="F18" s="118"/>
      <c r="G18" s="118"/>
      <c r="H18" s="118"/>
      <c r="I18" s="118"/>
      <c r="J18" s="118"/>
      <c r="K18" s="118"/>
      <c r="L18" s="118"/>
    </row>
    <row r="19" spans="1:15" x14ac:dyDescent="0.2">
      <c r="A19" s="117"/>
      <c r="B19" s="90" t="s">
        <v>27</v>
      </c>
      <c r="C19" s="90"/>
      <c r="D19" s="90"/>
      <c r="E19" s="90"/>
      <c r="F19" s="118"/>
      <c r="G19" s="118"/>
      <c r="H19" s="118"/>
      <c r="I19" s="118"/>
      <c r="J19" s="118"/>
      <c r="K19" s="119"/>
      <c r="L19" s="118"/>
    </row>
    <row r="20" spans="1:15" x14ac:dyDescent="0.2">
      <c r="A20" s="117"/>
      <c r="B20" s="90" t="s">
        <v>29</v>
      </c>
      <c r="C20" s="90"/>
      <c r="D20" s="90"/>
      <c r="E20" s="90"/>
      <c r="F20" s="118">
        <v>12522545</v>
      </c>
      <c r="G20" s="122">
        <f>J20-M20</f>
        <v>-9195668.4700000007</v>
      </c>
      <c r="H20" s="118">
        <f>F20+G20</f>
        <v>3326876.5299999993</v>
      </c>
      <c r="I20" s="122">
        <v>3326876.53</v>
      </c>
      <c r="J20" s="122">
        <f>I20</f>
        <v>3326876.53</v>
      </c>
      <c r="K20" s="120">
        <v>0</v>
      </c>
      <c r="L20" s="118">
        <f>J20-F20</f>
        <v>-9195668.4700000007</v>
      </c>
      <c r="M20" s="169">
        <v>12522545</v>
      </c>
      <c r="N20" s="123" t="s">
        <v>83</v>
      </c>
    </row>
    <row r="21" spans="1:15" x14ac:dyDescent="0.2">
      <c r="A21" s="117"/>
      <c r="B21" s="90" t="s">
        <v>30</v>
      </c>
      <c r="C21" s="90"/>
      <c r="D21" s="90"/>
      <c r="E21" s="90"/>
      <c r="F21" s="118"/>
      <c r="G21" s="118"/>
      <c r="H21" s="118"/>
      <c r="I21" s="118"/>
      <c r="J21" s="118"/>
      <c r="K21" s="119"/>
      <c r="L21" s="118"/>
    </row>
    <row r="22" spans="1:15" x14ac:dyDescent="0.2">
      <c r="A22" s="117"/>
      <c r="B22" s="90" t="s">
        <v>31</v>
      </c>
      <c r="C22" s="90"/>
      <c r="D22" s="90"/>
      <c r="E22" s="90"/>
      <c r="F22" s="118">
        <v>7438583</v>
      </c>
      <c r="G22" s="118">
        <f>I22-M22</f>
        <v>-1516373.4800000004</v>
      </c>
      <c r="H22" s="118">
        <f>F22+G22</f>
        <v>5922209.5199999996</v>
      </c>
      <c r="I22" s="122">
        <v>5922209.5199999996</v>
      </c>
      <c r="J22" s="122">
        <v>5922209.5199999996</v>
      </c>
      <c r="K22" s="120">
        <v>0.99578174836037026</v>
      </c>
      <c r="L22" s="118">
        <f>J22-F22</f>
        <v>-1516373.4800000004</v>
      </c>
      <c r="M22" s="169">
        <v>7438583</v>
      </c>
      <c r="N22" s="123" t="s">
        <v>84</v>
      </c>
    </row>
    <row r="23" spans="1:15" x14ac:dyDescent="0.2">
      <c r="A23" s="117"/>
      <c r="B23" s="90" t="s">
        <v>32</v>
      </c>
      <c r="C23" s="90"/>
      <c r="D23" s="90"/>
      <c r="E23" s="90"/>
      <c r="F23" s="118"/>
      <c r="G23" s="118"/>
      <c r="H23" s="118"/>
      <c r="I23" s="118"/>
      <c r="J23" s="118"/>
      <c r="K23" s="120"/>
      <c r="L23" s="118"/>
      <c r="M23" s="124"/>
      <c r="N23" s="124"/>
    </row>
    <row r="24" spans="1:15" x14ac:dyDescent="0.2">
      <c r="A24" s="117"/>
      <c r="B24" s="90" t="s">
        <v>33</v>
      </c>
      <c r="C24" s="90"/>
      <c r="D24" s="90"/>
      <c r="E24" s="90"/>
      <c r="F24" s="118"/>
      <c r="G24" s="118"/>
      <c r="H24" s="118"/>
      <c r="I24" s="118"/>
      <c r="J24" s="118"/>
      <c r="K24" s="119"/>
      <c r="L24" s="118"/>
    </row>
    <row r="25" spans="1:15" ht="15.75" thickBot="1" x14ac:dyDescent="0.25">
      <c r="A25" s="125"/>
      <c r="B25" s="126"/>
      <c r="C25" s="126" t="s">
        <v>34</v>
      </c>
      <c r="D25" s="126"/>
      <c r="E25" s="126"/>
      <c r="F25" s="127">
        <f>SUM(F9:F24)</f>
        <v>19961128</v>
      </c>
      <c r="G25" s="127">
        <f>SUM(G9:G24)</f>
        <v>-10708667.220000001</v>
      </c>
      <c r="H25" s="127">
        <f>SUM(H9:H24)</f>
        <v>9252460.7799999993</v>
      </c>
      <c r="I25" s="127">
        <f>SUM(I9:I24)</f>
        <v>9252779.8299999982</v>
      </c>
      <c r="J25" s="127">
        <f>SUM(J9:J24)</f>
        <v>9252779.8299999982</v>
      </c>
      <c r="K25" s="128">
        <f>+J25/H25</f>
        <v>1.0000344827184449</v>
      </c>
      <c r="L25" s="127">
        <f>J25-F25</f>
        <v>-10708348.170000002</v>
      </c>
      <c r="N25" s="170"/>
      <c r="O25" s="124"/>
    </row>
    <row r="26" spans="1:15" hidden="1" x14ac:dyDescent="0.2">
      <c r="A26" s="114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129"/>
    </row>
    <row r="27" spans="1:15" ht="15.75" hidden="1" x14ac:dyDescent="0.25">
      <c r="A27" s="114" t="s">
        <v>35</v>
      </c>
      <c r="B27" s="90"/>
      <c r="C27" s="90"/>
      <c r="D27" s="90"/>
      <c r="E27" s="90"/>
      <c r="F27" s="130" t="s">
        <v>2</v>
      </c>
      <c r="G27" s="130" t="s">
        <v>3</v>
      </c>
      <c r="H27" s="130" t="s">
        <v>4</v>
      </c>
      <c r="I27" s="130" t="s">
        <v>4</v>
      </c>
      <c r="J27" s="130" t="s">
        <v>5</v>
      </c>
      <c r="K27" s="130" t="s">
        <v>6</v>
      </c>
      <c r="L27" s="131" t="s">
        <v>5</v>
      </c>
    </row>
    <row r="28" spans="1:15" ht="15.75" hidden="1" x14ac:dyDescent="0.25">
      <c r="A28" s="114" t="s">
        <v>36</v>
      </c>
      <c r="B28" s="90"/>
      <c r="C28" s="90"/>
      <c r="D28" s="90"/>
      <c r="E28" s="90"/>
      <c r="F28" s="132" t="s">
        <v>7</v>
      </c>
      <c r="G28" s="132" t="s">
        <v>8</v>
      </c>
      <c r="H28" s="132" t="s">
        <v>9</v>
      </c>
      <c r="I28" s="132" t="s">
        <v>10</v>
      </c>
      <c r="J28" s="132" t="s">
        <v>11</v>
      </c>
      <c r="K28" s="132" t="s">
        <v>12</v>
      </c>
      <c r="L28" s="133" t="s">
        <v>13</v>
      </c>
    </row>
    <row r="29" spans="1:15" ht="15.75" hidden="1" x14ac:dyDescent="0.25">
      <c r="A29" s="114"/>
      <c r="B29" s="90"/>
      <c r="C29" s="90"/>
      <c r="D29" s="90"/>
      <c r="E29" s="90"/>
      <c r="F29" s="134" t="s">
        <v>14</v>
      </c>
      <c r="G29" s="134" t="s">
        <v>15</v>
      </c>
      <c r="H29" s="134" t="s">
        <v>16</v>
      </c>
      <c r="I29" s="134" t="s">
        <v>17</v>
      </c>
      <c r="J29" s="134" t="s">
        <v>18</v>
      </c>
      <c r="K29" s="134" t="s">
        <v>19</v>
      </c>
      <c r="L29" s="135" t="s">
        <v>20</v>
      </c>
    </row>
    <row r="30" spans="1:15" hidden="1" x14ac:dyDescent="0.2">
      <c r="A30" s="114"/>
      <c r="B30" s="90"/>
      <c r="C30" s="90" t="s">
        <v>37</v>
      </c>
      <c r="D30" s="90"/>
      <c r="E30" s="90"/>
      <c r="F30" s="90"/>
      <c r="G30" s="90"/>
      <c r="H30" s="90"/>
      <c r="I30" s="90"/>
      <c r="J30" s="90"/>
      <c r="K30" s="90"/>
      <c r="L30" s="129"/>
    </row>
    <row r="31" spans="1:15" hidden="1" x14ac:dyDescent="0.2">
      <c r="A31" s="114"/>
      <c r="B31" s="90" t="s">
        <v>38</v>
      </c>
      <c r="C31" s="90"/>
      <c r="D31" s="90"/>
      <c r="E31" s="90"/>
      <c r="F31" s="90"/>
      <c r="G31" s="90"/>
      <c r="H31" s="90"/>
      <c r="I31" s="90"/>
      <c r="J31" s="90"/>
      <c r="K31" s="90"/>
      <c r="L31" s="129"/>
    </row>
    <row r="32" spans="1:15" hidden="1" x14ac:dyDescent="0.2">
      <c r="A32" s="114"/>
      <c r="B32" s="90" t="s">
        <v>39</v>
      </c>
      <c r="C32" s="90"/>
      <c r="D32" s="90"/>
      <c r="E32" s="90"/>
      <c r="F32" s="90"/>
      <c r="G32" s="90"/>
      <c r="H32" s="90"/>
      <c r="I32" s="90"/>
      <c r="J32" s="90"/>
      <c r="K32" s="90"/>
      <c r="L32" s="129"/>
    </row>
    <row r="33" spans="1:12" hidden="1" x14ac:dyDescent="0.2">
      <c r="A33" s="114"/>
      <c r="B33" s="90" t="s">
        <v>40</v>
      </c>
      <c r="C33" s="90"/>
      <c r="D33" s="90"/>
      <c r="E33" s="90"/>
      <c r="F33" s="90"/>
      <c r="G33" s="90"/>
      <c r="H33" s="90"/>
      <c r="I33" s="90"/>
      <c r="J33" s="90"/>
      <c r="K33" s="90"/>
      <c r="L33" s="129"/>
    </row>
    <row r="34" spans="1:12" hidden="1" x14ac:dyDescent="0.2">
      <c r="A34" s="114"/>
      <c r="B34" s="90" t="s">
        <v>41</v>
      </c>
      <c r="C34" s="90"/>
      <c r="D34" s="90"/>
      <c r="E34" s="90"/>
      <c r="F34" s="90"/>
      <c r="G34" s="90"/>
      <c r="H34" s="90"/>
      <c r="I34" s="90"/>
      <c r="J34" s="90"/>
      <c r="K34" s="90"/>
      <c r="L34" s="129"/>
    </row>
    <row r="35" spans="1:12" hidden="1" x14ac:dyDescent="0.2">
      <c r="A35" s="114"/>
      <c r="B35" s="90" t="s">
        <v>42</v>
      </c>
      <c r="C35" s="90"/>
      <c r="D35" s="90"/>
      <c r="E35" s="90"/>
      <c r="F35" s="90"/>
      <c r="G35" s="90"/>
      <c r="H35" s="90"/>
      <c r="I35" s="90"/>
      <c r="J35" s="90"/>
      <c r="K35" s="90"/>
      <c r="L35" s="129"/>
    </row>
    <row r="36" spans="1:12" hidden="1" x14ac:dyDescent="0.2">
      <c r="A36" s="114"/>
      <c r="B36" s="90" t="s">
        <v>43</v>
      </c>
      <c r="C36" s="90"/>
      <c r="D36" s="90"/>
      <c r="E36" s="90"/>
      <c r="F36" s="90"/>
      <c r="G36" s="90"/>
      <c r="H36" s="90"/>
      <c r="I36" s="90"/>
      <c r="J36" s="90"/>
      <c r="K36" s="90"/>
      <c r="L36" s="129"/>
    </row>
    <row r="37" spans="1:12" hidden="1" x14ac:dyDescent="0.2">
      <c r="A37" s="114"/>
      <c r="B37" s="90" t="s">
        <v>44</v>
      </c>
      <c r="C37" s="90"/>
      <c r="D37" s="90"/>
      <c r="E37" s="90"/>
      <c r="F37" s="90"/>
      <c r="G37" s="90"/>
      <c r="H37" s="90"/>
      <c r="I37" s="90"/>
      <c r="J37" s="90"/>
      <c r="K37" s="90"/>
      <c r="L37" s="129"/>
    </row>
    <row r="38" spans="1:12" hidden="1" x14ac:dyDescent="0.2">
      <c r="A38" s="114"/>
      <c r="B38" s="90" t="s">
        <v>45</v>
      </c>
      <c r="C38" s="90"/>
      <c r="D38" s="90"/>
      <c r="E38" s="90"/>
      <c r="F38" s="90"/>
      <c r="G38" s="90"/>
      <c r="H38" s="90"/>
      <c r="I38" s="90"/>
      <c r="J38" s="90"/>
      <c r="K38" s="90"/>
      <c r="L38" s="129"/>
    </row>
    <row r="39" spans="1:12" hidden="1" x14ac:dyDescent="0.2">
      <c r="A39" s="114"/>
      <c r="B39" s="90" t="s">
        <v>46</v>
      </c>
      <c r="C39" s="90"/>
      <c r="D39" s="90"/>
      <c r="E39" s="90"/>
      <c r="F39" s="90"/>
      <c r="G39" s="90"/>
      <c r="H39" s="90"/>
      <c r="I39" s="90"/>
      <c r="J39" s="90"/>
      <c r="K39" s="90"/>
      <c r="L39" s="129"/>
    </row>
    <row r="40" spans="1:12" hidden="1" x14ac:dyDescent="0.2">
      <c r="A40" s="114"/>
      <c r="B40" s="90" t="s">
        <v>47</v>
      </c>
      <c r="C40" s="90"/>
      <c r="D40" s="90"/>
      <c r="E40" s="90"/>
      <c r="F40" s="90"/>
      <c r="G40" s="90"/>
      <c r="H40" s="90"/>
      <c r="I40" s="90"/>
      <c r="J40" s="90"/>
      <c r="K40" s="90"/>
      <c r="L40" s="129"/>
    </row>
    <row r="41" spans="1:12" hidden="1" x14ac:dyDescent="0.2">
      <c r="A41" s="114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129"/>
    </row>
    <row r="42" spans="1:12" hidden="1" x14ac:dyDescent="0.2">
      <c r="A42" s="114"/>
      <c r="B42" s="90"/>
      <c r="C42" s="90" t="s">
        <v>48</v>
      </c>
      <c r="D42" s="90"/>
      <c r="E42" s="90"/>
      <c r="F42" s="90"/>
      <c r="G42" s="90"/>
      <c r="H42" s="90"/>
      <c r="I42" s="90"/>
      <c r="J42" s="90"/>
      <c r="K42" s="90"/>
      <c r="L42" s="129"/>
    </row>
    <row r="43" spans="1:12" hidden="1" x14ac:dyDescent="0.2">
      <c r="A43" s="114" t="s">
        <v>49</v>
      </c>
      <c r="B43" s="90" t="s">
        <v>24</v>
      </c>
      <c r="C43" s="90"/>
      <c r="D43" s="90"/>
      <c r="E43" s="90"/>
      <c r="F43" s="90"/>
      <c r="G43" s="90"/>
      <c r="H43" s="90"/>
      <c r="I43" s="90"/>
      <c r="J43" s="90"/>
      <c r="K43" s="90"/>
      <c r="L43" s="129"/>
    </row>
    <row r="44" spans="1:12" hidden="1" x14ac:dyDescent="0.2">
      <c r="A44" s="114" t="s">
        <v>50</v>
      </c>
      <c r="B44" s="90" t="s">
        <v>25</v>
      </c>
      <c r="C44" s="90"/>
      <c r="D44" s="90"/>
      <c r="E44" s="90"/>
      <c r="F44" s="90"/>
      <c r="G44" s="90"/>
      <c r="H44" s="90"/>
      <c r="I44" s="90"/>
      <c r="J44" s="90"/>
      <c r="K44" s="90"/>
      <c r="L44" s="129"/>
    </row>
    <row r="45" spans="1:12" hidden="1" x14ac:dyDescent="0.2">
      <c r="A45" s="114" t="s">
        <v>51</v>
      </c>
      <c r="B45" s="90" t="s">
        <v>28</v>
      </c>
      <c r="C45" s="90"/>
      <c r="D45" s="90"/>
      <c r="E45" s="90"/>
      <c r="F45" s="90"/>
      <c r="G45" s="90"/>
      <c r="H45" s="90"/>
      <c r="I45" s="90"/>
      <c r="J45" s="90"/>
      <c r="K45" s="90"/>
      <c r="L45" s="129"/>
    </row>
    <row r="46" spans="1:12" hidden="1" x14ac:dyDescent="0.2">
      <c r="A46" s="114" t="s">
        <v>52</v>
      </c>
      <c r="B46" s="90" t="s">
        <v>23</v>
      </c>
      <c r="C46" s="90"/>
      <c r="D46" s="90"/>
      <c r="E46" s="90"/>
      <c r="F46" s="90"/>
      <c r="G46" s="90"/>
      <c r="H46" s="90"/>
      <c r="I46" s="90"/>
      <c r="J46" s="90"/>
      <c r="K46" s="90"/>
      <c r="L46" s="129"/>
    </row>
    <row r="47" spans="1:12" hidden="1" x14ac:dyDescent="0.2">
      <c r="A47" s="114"/>
      <c r="B47" s="90" t="s">
        <v>53</v>
      </c>
      <c r="C47" s="90"/>
      <c r="D47" s="90"/>
      <c r="E47" s="90"/>
      <c r="F47" s="90"/>
      <c r="G47" s="90"/>
      <c r="H47" s="90"/>
      <c r="I47" s="90"/>
      <c r="J47" s="90"/>
      <c r="K47" s="90"/>
      <c r="L47" s="129"/>
    </row>
    <row r="48" spans="1:12" hidden="1" x14ac:dyDescent="0.2">
      <c r="A48" s="114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129"/>
    </row>
    <row r="49" spans="1:12" ht="15.75" hidden="1" thickBot="1" x14ac:dyDescent="0.25">
      <c r="A49" s="136"/>
      <c r="B49" s="137" t="s">
        <v>34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8"/>
    </row>
    <row r="50" spans="1:12" ht="15.75" thickBot="1" x14ac:dyDescent="0.2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</row>
    <row r="51" spans="1:12" ht="15.75" x14ac:dyDescent="0.25">
      <c r="A51" s="139" t="s">
        <v>54</v>
      </c>
      <c r="B51" s="140"/>
      <c r="C51" s="140"/>
      <c r="D51" s="140"/>
      <c r="E51" s="141"/>
      <c r="F51" s="142" t="s">
        <v>2</v>
      </c>
      <c r="G51" s="105" t="s">
        <v>3</v>
      </c>
      <c r="H51" s="105" t="s">
        <v>4</v>
      </c>
      <c r="I51" s="105" t="s">
        <v>4</v>
      </c>
      <c r="J51" s="105" t="s">
        <v>5</v>
      </c>
      <c r="K51" s="143" t="s">
        <v>6</v>
      </c>
      <c r="L51" s="144" t="s">
        <v>5</v>
      </c>
    </row>
    <row r="52" spans="1:12" ht="15.75" x14ac:dyDescent="0.25">
      <c r="A52" s="145" t="s">
        <v>55</v>
      </c>
      <c r="B52" s="146"/>
      <c r="C52" s="146"/>
      <c r="D52" s="146"/>
      <c r="E52" s="147"/>
      <c r="F52" s="148" t="s">
        <v>7</v>
      </c>
      <c r="G52" s="109" t="s">
        <v>8</v>
      </c>
      <c r="H52" s="109" t="s">
        <v>9</v>
      </c>
      <c r="I52" s="109" t="s">
        <v>10</v>
      </c>
      <c r="J52" s="109" t="s">
        <v>11</v>
      </c>
      <c r="K52" s="149" t="s">
        <v>12</v>
      </c>
      <c r="L52" s="150" t="s">
        <v>13</v>
      </c>
    </row>
    <row r="53" spans="1:12" ht="16.5" thickBot="1" x14ac:dyDescent="0.3">
      <c r="A53" s="110"/>
      <c r="B53" s="111"/>
      <c r="C53" s="111"/>
      <c r="D53" s="111"/>
      <c r="E53" s="151"/>
      <c r="F53" s="152" t="s">
        <v>14</v>
      </c>
      <c r="G53" s="112" t="s">
        <v>15</v>
      </c>
      <c r="H53" s="112" t="s">
        <v>16</v>
      </c>
      <c r="I53" s="112" t="s">
        <v>17</v>
      </c>
      <c r="J53" s="112" t="s">
        <v>18</v>
      </c>
      <c r="K53" s="153" t="s">
        <v>19</v>
      </c>
      <c r="L53" s="154" t="s">
        <v>20</v>
      </c>
    </row>
    <row r="54" spans="1:12" ht="15.75" x14ac:dyDescent="0.25">
      <c r="A54" s="155" t="s">
        <v>56</v>
      </c>
      <c r="B54" s="90"/>
      <c r="C54" s="156"/>
      <c r="D54" s="156"/>
      <c r="E54" s="90"/>
      <c r="F54" s="157"/>
      <c r="G54" s="158"/>
      <c r="H54" s="158"/>
      <c r="I54" s="158"/>
      <c r="J54" s="158"/>
      <c r="K54" s="90"/>
      <c r="L54" s="129"/>
    </row>
    <row r="55" spans="1:12" ht="15.75" x14ac:dyDescent="0.25">
      <c r="A55" s="155" t="s">
        <v>57</v>
      </c>
      <c r="B55" s="90"/>
      <c r="C55" s="156"/>
      <c r="D55" s="90"/>
      <c r="E55" s="90"/>
      <c r="F55" s="114"/>
      <c r="G55" s="158"/>
      <c r="H55" s="158"/>
      <c r="I55" s="158"/>
      <c r="J55" s="158"/>
      <c r="K55" s="90"/>
      <c r="L55" s="129"/>
    </row>
    <row r="56" spans="1:12" x14ac:dyDescent="0.2">
      <c r="A56" s="114"/>
      <c r="B56" s="90" t="s">
        <v>21</v>
      </c>
      <c r="C56" s="90"/>
      <c r="D56" s="90"/>
      <c r="E56" s="90"/>
      <c r="F56" s="114"/>
      <c r="G56" s="158"/>
      <c r="H56" s="158"/>
      <c r="I56" s="158"/>
      <c r="J56" s="158"/>
      <c r="K56" s="90"/>
      <c r="L56" s="129"/>
    </row>
    <row r="57" spans="1:12" x14ac:dyDescent="0.2">
      <c r="A57" s="114"/>
      <c r="B57" s="90" t="s">
        <v>22</v>
      </c>
      <c r="C57" s="90"/>
      <c r="D57" s="90"/>
      <c r="E57" s="90"/>
      <c r="F57" s="114"/>
      <c r="G57" s="158"/>
      <c r="H57" s="158"/>
      <c r="I57" s="158"/>
      <c r="J57" s="158"/>
      <c r="K57" s="90"/>
      <c r="L57" s="129"/>
    </row>
    <row r="58" spans="1:12" x14ac:dyDescent="0.2">
      <c r="A58" s="114"/>
      <c r="B58" s="90" t="s">
        <v>23</v>
      </c>
      <c r="C58" s="90"/>
      <c r="D58" s="90"/>
      <c r="E58" s="90"/>
      <c r="F58" s="114"/>
      <c r="G58" s="158"/>
      <c r="H58" s="158"/>
      <c r="I58" s="158"/>
      <c r="J58" s="158"/>
      <c r="K58" s="90"/>
      <c r="L58" s="129"/>
    </row>
    <row r="59" spans="1:12" x14ac:dyDescent="0.2">
      <c r="A59" s="114"/>
      <c r="B59" s="90" t="s">
        <v>24</v>
      </c>
      <c r="C59" s="90"/>
      <c r="D59" s="90"/>
      <c r="E59" s="90"/>
      <c r="F59" s="114"/>
      <c r="G59" s="158"/>
      <c r="H59" s="158"/>
      <c r="I59" s="158"/>
      <c r="J59" s="158"/>
      <c r="K59" s="90"/>
      <c r="L59" s="129"/>
    </row>
    <row r="60" spans="1:12" x14ac:dyDescent="0.2">
      <c r="A60" s="114"/>
      <c r="B60" s="90" t="s">
        <v>25</v>
      </c>
      <c r="C60" s="90"/>
      <c r="D60" s="90"/>
      <c r="E60" s="90"/>
      <c r="F60" s="114"/>
      <c r="G60" s="158"/>
      <c r="H60" s="158"/>
      <c r="I60" s="158"/>
      <c r="J60" s="158"/>
      <c r="K60" s="90"/>
      <c r="L60" s="129"/>
    </row>
    <row r="61" spans="1:12" x14ac:dyDescent="0.2">
      <c r="A61" s="114"/>
      <c r="B61" s="121" t="s">
        <v>28</v>
      </c>
      <c r="C61" s="90"/>
      <c r="D61" s="90"/>
      <c r="E61" s="90"/>
      <c r="F61" s="114"/>
      <c r="G61" s="158"/>
      <c r="H61" s="158"/>
      <c r="I61" s="158"/>
      <c r="J61" s="158"/>
      <c r="K61" s="90"/>
      <c r="L61" s="129"/>
    </row>
    <row r="62" spans="1:12" ht="46.5" customHeight="1" x14ac:dyDescent="0.2">
      <c r="A62" s="114"/>
      <c r="B62" s="185" t="s">
        <v>58</v>
      </c>
      <c r="C62" s="185"/>
      <c r="D62" s="185"/>
      <c r="E62" s="185"/>
      <c r="F62" s="114"/>
      <c r="G62" s="158"/>
      <c r="H62" s="158"/>
      <c r="I62" s="158"/>
      <c r="J62" s="158"/>
      <c r="K62" s="90"/>
      <c r="L62" s="129"/>
    </row>
    <row r="63" spans="1:12" ht="32.25" customHeight="1" x14ac:dyDescent="0.2">
      <c r="A63" s="114"/>
      <c r="B63" s="185" t="s">
        <v>59</v>
      </c>
      <c r="C63" s="185"/>
      <c r="D63" s="185"/>
      <c r="E63" s="185"/>
      <c r="F63" s="114"/>
      <c r="G63" s="158"/>
      <c r="H63" s="158"/>
      <c r="I63" s="158"/>
      <c r="J63" s="158"/>
      <c r="K63" s="90"/>
      <c r="L63" s="129"/>
    </row>
    <row r="64" spans="1:12" ht="15" customHeight="1" x14ac:dyDescent="0.2">
      <c r="A64" s="114"/>
      <c r="B64" s="90"/>
      <c r="C64" s="90"/>
      <c r="D64" s="90"/>
      <c r="E64" s="90"/>
      <c r="F64" s="114"/>
      <c r="G64" s="158"/>
      <c r="H64" s="158"/>
      <c r="I64" s="158"/>
      <c r="J64" s="158"/>
      <c r="K64" s="90"/>
      <c r="L64" s="129"/>
    </row>
    <row r="65" spans="1:16" ht="80.25" customHeight="1" x14ac:dyDescent="0.25">
      <c r="A65" s="114"/>
      <c r="B65" s="186" t="s">
        <v>60</v>
      </c>
      <c r="C65" s="186"/>
      <c r="D65" s="186"/>
      <c r="E65" s="186"/>
      <c r="F65" s="114"/>
      <c r="G65" s="158"/>
      <c r="H65" s="158"/>
      <c r="I65" s="158"/>
      <c r="J65" s="158"/>
      <c r="K65" s="90"/>
      <c r="L65" s="129"/>
    </row>
    <row r="66" spans="1:16" ht="15.75" x14ac:dyDescent="0.25">
      <c r="A66" s="114"/>
      <c r="B66" s="90" t="s">
        <v>22</v>
      </c>
      <c r="C66" s="90"/>
      <c r="D66" s="156"/>
      <c r="E66" s="90"/>
      <c r="F66" s="114"/>
      <c r="G66" s="158"/>
      <c r="H66" s="158"/>
      <c r="I66" s="158"/>
      <c r="J66" s="158"/>
      <c r="K66" s="90"/>
      <c r="L66" s="129"/>
    </row>
    <row r="67" spans="1:16" x14ac:dyDescent="0.2">
      <c r="A67" s="114"/>
      <c r="B67" s="90" t="s">
        <v>25</v>
      </c>
      <c r="C67" s="90"/>
      <c r="D67" s="90"/>
      <c r="E67" s="90"/>
      <c r="F67" s="118">
        <v>0</v>
      </c>
      <c r="G67" s="118">
        <f>G14</f>
        <v>3374.73</v>
      </c>
      <c r="H67" s="118">
        <f>H14</f>
        <v>3374.73</v>
      </c>
      <c r="I67" s="118">
        <f>I14</f>
        <v>3693.78</v>
      </c>
      <c r="J67" s="118">
        <f>J14</f>
        <v>3693.78</v>
      </c>
      <c r="K67" s="159">
        <v>0</v>
      </c>
      <c r="L67" s="118">
        <f>L14</f>
        <v>3693.78</v>
      </c>
    </row>
    <row r="68" spans="1:16" ht="32.25" customHeight="1" x14ac:dyDescent="0.2">
      <c r="A68" s="114"/>
      <c r="B68" s="184" t="s">
        <v>61</v>
      </c>
      <c r="C68" s="184"/>
      <c r="D68" s="184"/>
      <c r="E68" s="184"/>
      <c r="F68" s="118">
        <f>F20</f>
        <v>12522545</v>
      </c>
      <c r="G68" s="118">
        <f>G20</f>
        <v>-9195668.4700000007</v>
      </c>
      <c r="H68" s="118">
        <f t="shared" ref="H68:L68" si="0">H20</f>
        <v>3326876.5299999993</v>
      </c>
      <c r="I68" s="118">
        <f t="shared" si="0"/>
        <v>3326876.53</v>
      </c>
      <c r="J68" s="118">
        <f t="shared" si="0"/>
        <v>3326876.53</v>
      </c>
      <c r="K68" s="118">
        <f t="shared" si="0"/>
        <v>0</v>
      </c>
      <c r="L68" s="118">
        <f t="shared" si="0"/>
        <v>-9195668.4700000007</v>
      </c>
    </row>
    <row r="69" spans="1:16" ht="30" customHeight="1" x14ac:dyDescent="0.2">
      <c r="A69" s="114"/>
      <c r="B69" s="185" t="s">
        <v>59</v>
      </c>
      <c r="C69" s="185"/>
      <c r="D69" s="185"/>
      <c r="E69" s="185"/>
      <c r="F69" s="118">
        <f>F22</f>
        <v>7438583</v>
      </c>
      <c r="G69" s="118">
        <f>G22</f>
        <v>-1516373.4800000004</v>
      </c>
      <c r="H69" s="118">
        <f t="shared" ref="H69:L69" si="1">H22</f>
        <v>5922209.5199999996</v>
      </c>
      <c r="I69" s="118">
        <f t="shared" si="1"/>
        <v>5922209.5199999996</v>
      </c>
      <c r="J69" s="118">
        <f t="shared" si="1"/>
        <v>5922209.5199999996</v>
      </c>
      <c r="K69" s="118">
        <f t="shared" si="1"/>
        <v>0.99578174836037026</v>
      </c>
      <c r="L69" s="118">
        <f t="shared" si="1"/>
        <v>-1516373.4800000004</v>
      </c>
    </row>
    <row r="70" spans="1:16" x14ac:dyDescent="0.2">
      <c r="A70" s="114"/>
      <c r="B70" s="90"/>
      <c r="C70" s="90"/>
      <c r="D70" s="90"/>
      <c r="E70" s="90"/>
      <c r="F70" s="114"/>
      <c r="G70" s="158"/>
      <c r="H70" s="158"/>
      <c r="I70" s="158"/>
      <c r="J70" s="158"/>
      <c r="K70" s="90"/>
      <c r="L70" s="129"/>
    </row>
    <row r="71" spans="1:16" ht="15.75" x14ac:dyDescent="0.25">
      <c r="A71" s="155" t="s">
        <v>62</v>
      </c>
      <c r="B71" s="156"/>
      <c r="C71" s="156"/>
      <c r="D71" s="156"/>
      <c r="E71" s="90"/>
      <c r="F71" s="114"/>
      <c r="G71" s="158"/>
      <c r="H71" s="158"/>
      <c r="I71" s="158"/>
      <c r="J71" s="158"/>
      <c r="K71" s="90"/>
      <c r="L71" s="129"/>
    </row>
    <row r="72" spans="1:16" x14ac:dyDescent="0.2">
      <c r="A72" s="114"/>
      <c r="B72" s="90" t="s">
        <v>63</v>
      </c>
      <c r="C72" s="90"/>
      <c r="D72" s="90"/>
      <c r="E72" s="90"/>
      <c r="F72" s="114"/>
      <c r="G72" s="158"/>
      <c r="H72" s="158"/>
      <c r="I72" s="158"/>
      <c r="J72" s="158"/>
      <c r="K72" s="90"/>
      <c r="L72" s="129"/>
      <c r="N72" s="160"/>
      <c r="P72" s="160"/>
    </row>
    <row r="73" spans="1:16" x14ac:dyDescent="0.2">
      <c r="A73" s="114"/>
      <c r="B73" s="90"/>
      <c r="C73" s="90"/>
      <c r="D73" s="90"/>
      <c r="E73" s="90"/>
      <c r="F73" s="114"/>
      <c r="G73" s="158"/>
      <c r="H73" s="158"/>
      <c r="I73" s="158"/>
      <c r="J73" s="158"/>
      <c r="K73" s="90"/>
      <c r="L73" s="129"/>
    </row>
    <row r="74" spans="1:16" ht="15.75" thickBot="1" x14ac:dyDescent="0.25">
      <c r="A74" s="125"/>
      <c r="B74" s="126" t="s">
        <v>34</v>
      </c>
      <c r="C74" s="126"/>
      <c r="D74" s="126"/>
      <c r="E74" s="126"/>
      <c r="F74" s="161">
        <f>F68+F69</f>
        <v>19961128</v>
      </c>
      <c r="G74" s="162">
        <f>G67+G68+G69</f>
        <v>-10708667.220000001</v>
      </c>
      <c r="H74" s="162">
        <f t="shared" ref="H74:L74" si="2">H67+H68+H69</f>
        <v>9252460.7799999993</v>
      </c>
      <c r="I74" s="162">
        <f t="shared" si="2"/>
        <v>9252779.8299999982</v>
      </c>
      <c r="J74" s="162">
        <f t="shared" si="2"/>
        <v>9252779.8299999982</v>
      </c>
      <c r="K74" s="163">
        <f t="shared" si="2"/>
        <v>0.99578174836037026</v>
      </c>
      <c r="L74" s="164">
        <f t="shared" si="2"/>
        <v>-10708348.170000002</v>
      </c>
    </row>
    <row r="75" spans="1:16" x14ac:dyDescent="0.2">
      <c r="A75" s="90"/>
      <c r="B75" s="90"/>
      <c r="C75" s="90"/>
      <c r="D75" s="90"/>
      <c r="E75" s="90"/>
      <c r="F75" s="165"/>
      <c r="G75" s="165"/>
      <c r="H75" s="165"/>
      <c r="I75" s="165"/>
      <c r="J75" s="165"/>
      <c r="K75" s="90"/>
      <c r="L75" s="165"/>
    </row>
    <row r="76" spans="1:16" x14ac:dyDescent="0.2">
      <c r="A76" s="90"/>
      <c r="B76" s="166" t="s">
        <v>64</v>
      </c>
      <c r="C76" s="90"/>
      <c r="D76" s="90"/>
      <c r="E76" s="90"/>
      <c r="F76" s="90"/>
      <c r="G76" s="90"/>
      <c r="H76" s="90"/>
      <c r="I76" s="90"/>
      <c r="J76" s="90"/>
      <c r="K76" s="90"/>
      <c r="L76" s="90"/>
    </row>
    <row r="77" spans="1:16" x14ac:dyDescent="0.2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167"/>
    </row>
    <row r="78" spans="1:16" x14ac:dyDescent="0.2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167"/>
    </row>
    <row r="79" spans="1:16" x14ac:dyDescent="0.2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167"/>
    </row>
    <row r="80" spans="1:16" x14ac:dyDescent="0.2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</row>
    <row r="81" spans="2:12" x14ac:dyDescent="0.2">
      <c r="G81" s="90"/>
    </row>
    <row r="82" spans="2:12" x14ac:dyDescent="0.2">
      <c r="C82" s="92"/>
      <c r="F82" s="90"/>
      <c r="G82" s="90"/>
      <c r="H82" s="90"/>
      <c r="J82" s="92"/>
    </row>
    <row r="83" spans="2:12" s="177" customFormat="1" ht="18" x14ac:dyDescent="0.25">
      <c r="C83" s="180"/>
      <c r="F83" s="181"/>
      <c r="G83" s="181"/>
      <c r="H83" s="181"/>
      <c r="J83" s="180"/>
    </row>
    <row r="84" spans="2:12" s="177" customFormat="1" ht="18" x14ac:dyDescent="0.25">
      <c r="B84" s="182" t="s">
        <v>77</v>
      </c>
      <c r="C84" s="182"/>
      <c r="D84" s="182"/>
      <c r="E84" s="182"/>
      <c r="F84" s="181"/>
      <c r="G84" s="181"/>
      <c r="H84" s="181"/>
      <c r="J84" s="180" t="s">
        <v>67</v>
      </c>
    </row>
    <row r="85" spans="2:12" s="177" customFormat="1" ht="18" x14ac:dyDescent="0.25">
      <c r="B85" s="182" t="s">
        <v>78</v>
      </c>
      <c r="C85" s="182"/>
      <c r="D85" s="182"/>
      <c r="E85" s="182"/>
      <c r="F85" s="181"/>
      <c r="G85" s="181"/>
      <c r="H85" s="181"/>
      <c r="J85" s="180" t="s">
        <v>68</v>
      </c>
    </row>
    <row r="91" spans="2:12" x14ac:dyDescent="0.2">
      <c r="F91" s="124"/>
      <c r="G91" s="124"/>
      <c r="H91" s="124"/>
      <c r="I91" s="124"/>
      <c r="J91" s="124"/>
      <c r="K91" s="124"/>
      <c r="L91" s="124"/>
    </row>
    <row r="92" spans="2:12" x14ac:dyDescent="0.2">
      <c r="F92" s="124"/>
      <c r="G92" s="124"/>
      <c r="H92" s="124"/>
      <c r="I92" s="124"/>
      <c r="J92" s="124"/>
      <c r="K92" s="124"/>
      <c r="L92" s="124"/>
    </row>
    <row r="93" spans="2:12" x14ac:dyDescent="0.2">
      <c r="B93" s="168"/>
      <c r="C93" s="168"/>
      <c r="F93" s="124"/>
      <c r="G93" s="124"/>
      <c r="H93" s="124"/>
      <c r="I93" s="124"/>
      <c r="J93" s="124"/>
      <c r="K93" s="124"/>
      <c r="L93" s="124"/>
    </row>
    <row r="94" spans="2:12" x14ac:dyDescent="0.2">
      <c r="B94" s="168"/>
      <c r="C94" s="168"/>
    </row>
    <row r="95" spans="2:12" x14ac:dyDescent="0.2">
      <c r="B95" s="168"/>
      <c r="C95" s="168"/>
    </row>
    <row r="96" spans="2:12" x14ac:dyDescent="0.2">
      <c r="B96" s="168"/>
      <c r="C96" s="168"/>
    </row>
    <row r="97" spans="2:3" x14ac:dyDescent="0.2">
      <c r="B97" s="168"/>
      <c r="C97" s="168"/>
    </row>
    <row r="98" spans="2:3" x14ac:dyDescent="0.2">
      <c r="B98" s="168"/>
      <c r="C98" s="168"/>
    </row>
    <row r="99" spans="2:3" x14ac:dyDescent="0.2">
      <c r="B99" s="168"/>
      <c r="C99" s="168"/>
    </row>
    <row r="100" spans="2:3" x14ac:dyDescent="0.2">
      <c r="B100" s="168"/>
      <c r="C100" s="168"/>
    </row>
    <row r="101" spans="2:3" x14ac:dyDescent="0.2">
      <c r="B101" s="168"/>
      <c r="C101" s="168"/>
    </row>
    <row r="102" spans="2:3" x14ac:dyDescent="0.2">
      <c r="B102" s="168"/>
      <c r="C102" s="168"/>
    </row>
    <row r="103" spans="2:3" x14ac:dyDescent="0.2">
      <c r="B103" s="168"/>
      <c r="C103" s="168"/>
    </row>
    <row r="104" spans="2:3" x14ac:dyDescent="0.2">
      <c r="B104" s="168"/>
      <c r="C104" s="168"/>
    </row>
    <row r="105" spans="2:3" x14ac:dyDescent="0.2">
      <c r="B105" s="168"/>
      <c r="C105" s="168"/>
    </row>
    <row r="106" spans="2:3" x14ac:dyDescent="0.2">
      <c r="B106" s="168"/>
      <c r="C106" s="168"/>
    </row>
    <row r="107" spans="2:3" x14ac:dyDescent="0.2">
      <c r="B107" s="168"/>
      <c r="C107" s="168"/>
    </row>
    <row r="108" spans="2:3" x14ac:dyDescent="0.2">
      <c r="B108" s="168"/>
      <c r="C108" s="168"/>
    </row>
    <row r="109" spans="2:3" x14ac:dyDescent="0.2">
      <c r="B109" s="168"/>
      <c r="C109" s="168"/>
    </row>
    <row r="110" spans="2:3" x14ac:dyDescent="0.2">
      <c r="B110" s="168"/>
      <c r="C110" s="168"/>
    </row>
    <row r="111" spans="2:3" x14ac:dyDescent="0.2">
      <c r="B111" s="168"/>
      <c r="C111" s="168"/>
    </row>
    <row r="112" spans="2:3" x14ac:dyDescent="0.2">
      <c r="B112" s="168"/>
      <c r="C112" s="168"/>
    </row>
    <row r="113" spans="2:3" x14ac:dyDescent="0.2">
      <c r="B113" s="168"/>
      <c r="C113" s="168"/>
    </row>
    <row r="114" spans="2:3" x14ac:dyDescent="0.2">
      <c r="B114" s="168"/>
      <c r="C114" s="168"/>
    </row>
    <row r="115" spans="2:3" x14ac:dyDescent="0.2">
      <c r="B115" s="168"/>
      <c r="C115" s="168"/>
    </row>
    <row r="116" spans="2:3" x14ac:dyDescent="0.2">
      <c r="B116" s="168"/>
      <c r="C116" s="168"/>
    </row>
    <row r="117" spans="2:3" x14ac:dyDescent="0.2">
      <c r="B117" s="168"/>
      <c r="C117" s="168"/>
    </row>
  </sheetData>
  <mergeCells count="9">
    <mergeCell ref="B84:E84"/>
    <mergeCell ref="B85:E85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5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Enero 2020</vt:lpstr>
      <vt:lpstr>Febrero 2020</vt:lpstr>
      <vt:lpstr>Marzo 2020</vt:lpstr>
      <vt:lpstr>Abril 2020</vt:lpstr>
      <vt:lpstr>Mayo 2020</vt:lpstr>
      <vt:lpstr>Junio 2020</vt:lpstr>
      <vt:lpstr>Diciembre 2020</vt:lpstr>
      <vt:lpstr>Acumulado</vt:lpstr>
      <vt:lpstr>Acumulado!Área_de_impresión</vt:lpstr>
      <vt:lpstr>'Diciembre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2021-01-18T00:55:37Z</cp:lastPrinted>
  <dcterms:created xsi:type="dcterms:W3CDTF">2020-05-17T20:57:38Z</dcterms:created>
  <dcterms:modified xsi:type="dcterms:W3CDTF">2021-01-18T00:56:15Z</dcterms:modified>
</cp:coreProperties>
</file>