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2. Diciembre 2020\4.-Informacion Programatica\"/>
    </mc:Choice>
  </mc:AlternateContent>
  <bookViews>
    <workbookView xWindow="0" yWindow="0" windowWidth="20490" windowHeight="7755" activeTab="1"/>
  </bookViews>
  <sheets>
    <sheet name="Gtos por Cat  Programatica" sheetId="1" r:id="rId1"/>
    <sheet name="Gtos por Cat  Programatica Acum" sheetId="2" r:id="rId2"/>
  </sheets>
  <definedNames>
    <definedName name="_xlnm.Print_Area" localSheetId="0">'Gtos por Cat  Programatica'!$B$2:$J$50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I24" i="2" l="1"/>
  <c r="J24" i="2" s="1"/>
  <c r="I18" i="2"/>
  <c r="H18" i="2"/>
  <c r="G18" i="2"/>
  <c r="G24" i="2"/>
  <c r="J18" i="2"/>
  <c r="E18" i="2"/>
  <c r="I24" i="1" l="1"/>
  <c r="F23" i="1" l="1"/>
  <c r="F14" i="1"/>
  <c r="H23" i="2" l="1"/>
  <c r="I23" i="2" l="1"/>
  <c r="E23" i="2" l="1"/>
  <c r="F23" i="2"/>
  <c r="F14" i="2"/>
  <c r="G12" i="2"/>
  <c r="J12" i="2" s="1"/>
  <c r="I11" i="2"/>
  <c r="H11" i="2"/>
  <c r="F11" i="2"/>
  <c r="E11" i="2"/>
  <c r="G25" i="1"/>
  <c r="J25" i="1" s="1"/>
  <c r="G24" i="1"/>
  <c r="J24" i="1" s="1"/>
  <c r="J23" i="1" s="1"/>
  <c r="H23" i="1"/>
  <c r="E23" i="1"/>
  <c r="G12" i="1"/>
  <c r="J12" i="1" s="1"/>
  <c r="I11" i="1"/>
  <c r="H11" i="1"/>
  <c r="F11" i="1"/>
  <c r="F41" i="1" s="1"/>
  <c r="E11" i="1"/>
  <c r="G11" i="2" l="1"/>
  <c r="J11" i="2" s="1"/>
  <c r="I23" i="1"/>
  <c r="F41" i="2"/>
  <c r="G23" i="2"/>
  <c r="J23" i="2" s="1"/>
  <c r="E14" i="2"/>
  <c r="G11" i="1"/>
  <c r="G23" i="1"/>
  <c r="G14" i="2" l="1"/>
  <c r="G41" i="2"/>
  <c r="J11" i="1"/>
  <c r="E18" i="1"/>
  <c r="E14" i="1" s="1"/>
  <c r="E10" i="1" l="1"/>
  <c r="G10" i="1" s="1"/>
  <c r="G14" i="1"/>
  <c r="G18" i="1"/>
  <c r="G41" i="1" l="1"/>
  <c r="H18" i="1"/>
  <c r="J18" i="1" s="1"/>
  <c r="H14" i="2"/>
  <c r="H14" i="1" l="1"/>
  <c r="J14" i="1" s="1"/>
  <c r="J10" i="1"/>
  <c r="J41" i="1"/>
  <c r="H10" i="1"/>
  <c r="I18" i="1"/>
  <c r="J14" i="2"/>
  <c r="J41" i="2" s="1"/>
  <c r="I14" i="1" l="1"/>
  <c r="I10" i="1" s="1"/>
  <c r="I14" i="2" s="1"/>
</calcChain>
</file>

<file path=xl/comments1.xml><?xml version="1.0" encoding="utf-8"?>
<comments xmlns="http://schemas.openxmlformats.org/spreadsheetml/2006/main">
  <authors>
    <author>Usuario de Windows</author>
  </authors>
  <commentList>
    <comment ref="E41" authorId="0" shapeId="0">
      <text>
        <r>
          <rPr>
            <b/>
            <sz val="9"/>
            <color indexed="81"/>
            <rFont val="Tahoma"/>
            <family val="2"/>
          </rPr>
          <t>Poner manual el total aprobado mensual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Poner el total de gastos devengados del mes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Poner el total de gastos devengados del mes</t>
        </r>
      </text>
    </comment>
  </commentList>
</comments>
</file>

<file path=xl/sharedStrings.xml><?xml version="1.0" encoding="utf-8"?>
<sst xmlns="http://schemas.openxmlformats.org/spreadsheetml/2006/main" count="101" uniqueCount="54">
  <si>
    <t>Cuenta Pública 2020</t>
  </si>
  <si>
    <t>Casa de las Artesanías del Estado de Yucatán</t>
  </si>
  <si>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</si>
  <si>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</si>
  <si>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</si>
  <si>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</si>
  <si>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</si>
  <si>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</si>
  <si>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</si>
  <si>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</si>
  <si>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</si>
  <si>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</si>
  <si>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</si>
  <si>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</si>
  <si>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</si>
  <si>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</si>
  <si>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</si>
  <si>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</si>
  <si>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</si>
  <si>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</si>
  <si>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</si>
  <si>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</si>
  <si>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</si>
  <si>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</si>
  <si>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</si>
  <si>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</si>
  <si>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</si>
  <si>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</si>
  <si>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</si>
  <si>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</si>
  <si>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</si>
  <si>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</si>
  <si>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</si>
  <si>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</si>
  <si>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</si>
  <si>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</si>
  <si>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</si>
  <si>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</si>
  <si>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</si>
  <si>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</si>
  <si>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</si>
  <si>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</si>
  <si>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</si>
  <si>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</si>
  <si>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LIC. DAFNE CELINA LÓPEZ OSORIO</t>
  </si>
  <si>
    <t>DIRECTORA GENERAL</t>
  </si>
  <si>
    <t>Cuenta Pública 2019</t>
  </si>
  <si>
    <t>ING. GIOVANNA TRACONIS ALCOCER</t>
  </si>
  <si>
    <t>se toman del presupuesto por ubp</t>
  </si>
  <si>
    <t>suma de la 9481 y 21031, 20926</t>
  </si>
  <si>
    <t>ADMINISTRADORA</t>
  </si>
  <si>
    <t>Los datos se toman del portal</t>
  </si>
  <si>
    <t>Del 1 al 31 de Diciembre de 2020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</si>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</sst>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3" borderId="0" xfId="0" applyFont="1" applyFill="1"/>
    <xf numFmtId="164" fontId="2" fillId="2" borderId="11" xfId="1" applyNumberFormat="1" applyFont="1" applyFill="1" applyBorder="1" applyAlignment="1" applyProtection="1">
      <alignment horizontal="center"/>
    </xf>
    <xf numFmtId="164" fontId="2" fillId="2" borderId="11" xfId="1" applyNumberFormat="1" applyFont="1" applyFill="1" applyBorder="1" applyAlignment="1" applyProtection="1">
      <alignment horizontal="center" vertical="justify"/>
    </xf>
    <xf numFmtId="164" fontId="2" fillId="2" borderId="16" xfId="1" applyNumberFormat="1" applyFont="1" applyFill="1" applyBorder="1" applyAlignment="1" applyProtection="1">
      <alignment horizontal="center"/>
    </xf>
    <xf numFmtId="164" fontId="2" fillId="2" borderId="14" xfId="1" applyNumberFormat="1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justify" vertical="center" wrapText="1"/>
    </xf>
    <xf numFmtId="4" fontId="4" fillId="0" borderId="17" xfId="0" applyNumberFormat="1" applyFont="1" applyFill="1" applyBorder="1" applyAlignment="1" applyProtection="1">
      <alignment horizontal="right" vertical="center" wrapText="1"/>
    </xf>
    <xf numFmtId="4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</xf>
    <xf numFmtId="4" fontId="3" fillId="0" borderId="17" xfId="0" applyNumberFormat="1" applyFont="1" applyFill="1" applyBorder="1" applyAlignment="1" applyProtection="1">
      <alignment horizontal="righ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</xf>
    <xf numFmtId="4" fontId="3" fillId="4" borderId="17" xfId="0" applyNumberFormat="1" applyFont="1" applyFill="1" applyBorder="1" applyAlignment="1" applyProtection="1">
      <alignment horizontal="right" vertical="center" wrapText="1"/>
      <protection locked="0"/>
    </xf>
    <xf numFmtId="43" fontId="3" fillId="0" borderId="17" xfId="1" applyFont="1" applyFill="1" applyBorder="1" applyAlignment="1" applyProtection="1">
      <alignment horizontal="right" vertical="center" wrapText="1"/>
      <protection locked="0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43" fontId="3" fillId="0" borderId="13" xfId="1" applyFont="1" applyFill="1" applyBorder="1" applyAlignment="1" applyProtection="1">
      <alignment horizontal="right"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7" xfId="0" applyNumberFormat="1" applyFont="1" applyFill="1" applyBorder="1" applyAlignment="1" applyProtection="1">
      <alignment horizontal="right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8" xfId="0" applyFont="1" applyFill="1" applyBorder="1" applyAlignment="1">
      <alignment horizontal="justify" vertical="center" wrapText="1"/>
    </xf>
    <xf numFmtId="3" fontId="3" fillId="0" borderId="18" xfId="0" applyNumberFormat="1" applyFont="1" applyFill="1" applyBorder="1" applyAlignment="1">
      <alignment horizontal="right" vertical="center" wrapText="1"/>
    </xf>
    <xf numFmtId="3" fontId="3" fillId="0" borderId="16" xfId="0" applyNumberFormat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justify" vertical="center" wrapText="1"/>
    </xf>
    <xf numFmtId="43" fontId="4" fillId="0" borderId="16" xfId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43" fontId="3" fillId="0" borderId="0" xfId="0" applyNumberFormat="1" applyFont="1" applyFill="1"/>
    <xf numFmtId="43" fontId="4" fillId="0" borderId="17" xfId="1" applyFont="1" applyFill="1" applyBorder="1" applyAlignment="1">
      <alignment vertical="center" wrapText="1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1" xfId="1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3"/>
    </xf>
    <xf numFmtId="0" fontId="3" fillId="0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17" xfId="0" applyFont="1" applyFill="1" applyBorder="1" applyAlignment="1">
      <alignment horizontal="justify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12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2" fillId="2" borderId="15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/>
    </xf>
    <xf numFmtId="164" fontId="2" fillId="2" borderId="9" xfId="1" applyNumberFormat="1" applyFont="1" applyFill="1" applyBorder="1" applyAlignment="1" applyProtection="1">
      <alignment horizontal="center"/>
    </xf>
    <xf numFmtId="164" fontId="2" fillId="2" borderId="10" xfId="1" applyNumberFormat="1" applyFont="1" applyFill="1" applyBorder="1" applyAlignment="1" applyProtection="1">
      <alignment horizontal="center"/>
    </xf>
    <xf numFmtId="164" fontId="2" fillId="2" borderId="11" xfId="1" applyNumberFormat="1" applyFont="1" applyFill="1" applyBorder="1" applyAlignment="1" applyProtection="1">
      <alignment horizontal="center" vertical="center"/>
    </xf>
    <xf numFmtId="164" fontId="2" fillId="2" borderId="13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0" applyNumberFormat="1" applyFont="1"/>
    <xf numFmtId="164" fontId="8" fillId="2" borderId="1" xfId="1" applyNumberFormat="1" applyFont="1" applyFill="1" applyBorder="1" applyAlignment="1" applyProtection="1">
      <alignment horizontal="center"/>
    </xf>
    <xf numFmtId="164" fontId="8" fillId="2" borderId="2" xfId="1" applyNumberFormat="1" applyFont="1" applyFill="1" applyBorder="1" applyAlignment="1" applyProtection="1">
      <alignment horizontal="center"/>
    </xf>
    <xf numFmtId="164" fontId="8" fillId="2" borderId="3" xfId="1" applyNumberFormat="1" applyFont="1" applyFill="1" applyBorder="1" applyAlignment="1" applyProtection="1">
      <alignment horizontal="center"/>
    </xf>
    <xf numFmtId="0" fontId="9" fillId="0" borderId="0" xfId="0" applyFont="1"/>
    <xf numFmtId="164" fontId="8" fillId="2" borderId="4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5" xfId="1" applyNumberFormat="1" applyFont="1" applyFill="1" applyBorder="1" applyAlignment="1" applyProtection="1">
      <alignment horizontal="center"/>
      <protection locked="0"/>
    </xf>
    <xf numFmtId="164" fontId="8" fillId="2" borderId="4" xfId="1" applyNumberFormat="1" applyFont="1" applyFill="1" applyBorder="1" applyAlignment="1" applyProtection="1">
      <alignment horizontal="center"/>
    </xf>
    <xf numFmtId="164" fontId="8" fillId="2" borderId="0" xfId="1" applyNumberFormat="1" applyFont="1" applyFill="1" applyBorder="1" applyAlignment="1" applyProtection="1">
      <alignment horizontal="center"/>
    </xf>
    <xf numFmtId="164" fontId="8" fillId="2" borderId="5" xfId="1" applyNumberFormat="1" applyFont="1" applyFill="1" applyBorder="1" applyAlignment="1" applyProtection="1">
      <alignment horizontal="center"/>
    </xf>
    <xf numFmtId="43" fontId="4" fillId="0" borderId="17" xfId="1" applyFont="1" applyFill="1" applyBorder="1" applyAlignment="1" applyProtection="1">
      <alignment horizontal="right" vertical="center" wrapText="1"/>
    </xf>
    <xf numFmtId="43" fontId="5" fillId="0" borderId="13" xfId="1" applyFont="1" applyFill="1" applyBorder="1" applyAlignment="1" applyProtection="1">
      <alignment horizontal="right" vertical="center" wrapText="1"/>
    </xf>
    <xf numFmtId="43" fontId="3" fillId="0" borderId="13" xfId="1" applyFont="1" applyFill="1" applyBorder="1" applyAlignment="1" applyProtection="1">
      <alignment horizontal="right" vertical="center" wrapText="1"/>
    </xf>
    <xf numFmtId="43" fontId="4" fillId="0" borderId="17" xfId="1" applyFont="1" applyBorder="1" applyAlignment="1">
      <alignment horizontal="right" vertical="center" wrapText="1"/>
    </xf>
    <xf numFmtId="43" fontId="3" fillId="0" borderId="13" xfId="1" applyFont="1" applyBorder="1" applyAlignment="1" applyProtection="1">
      <alignment horizontal="right" vertical="center" wrapText="1"/>
      <protection locked="0"/>
    </xf>
    <xf numFmtId="43" fontId="3" fillId="4" borderId="17" xfId="1" applyFont="1" applyFill="1" applyBorder="1" applyAlignment="1" applyProtection="1">
      <alignment horizontal="right" vertical="center" wrapText="1"/>
      <protection locked="0"/>
    </xf>
    <xf numFmtId="43" fontId="3" fillId="0" borderId="18" xfId="1" applyFont="1" applyFill="1" applyBorder="1" applyAlignment="1">
      <alignment horizontal="right" vertical="center" wrapText="1"/>
    </xf>
    <xf numFmtId="43" fontId="3" fillId="0" borderId="16" xfId="1" applyFont="1" applyFill="1" applyBorder="1" applyAlignment="1">
      <alignment horizontal="right" vertical="center" wrapText="1"/>
    </xf>
    <xf numFmtId="0" fontId="3" fillId="4" borderId="0" xfId="0" applyFont="1" applyFill="1" applyAlignment="1">
      <alignment wrapText="1"/>
    </xf>
    <xf numFmtId="0" fontId="9" fillId="0" borderId="15" xfId="0" applyFont="1" applyBorder="1"/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42" sqref="E42"/>
    </sheetView>
  </sheetViews>
  <sheetFormatPr baseColWidth="10" defaultRowHeight="15" x14ac:dyDescent="0.2"/>
  <cols>
    <col min="1" max="1" width="2.140625" style="53" customWidth="1"/>
    <col min="2" max="2" width="3.140625" style="53" customWidth="1"/>
    <col min="3" max="3" width="21.140625" style="53" customWidth="1"/>
    <col min="4" max="4" width="31.7109375" style="53" customWidth="1"/>
    <col min="5" max="5" width="15.7109375" style="53" bestFit="1" customWidth="1"/>
    <col min="6" max="6" width="14.42578125" style="53" customWidth="1"/>
    <col min="7" max="7" width="15.7109375" style="53" bestFit="1" customWidth="1"/>
    <col min="8" max="9" width="15.7109375" style="53" customWidth="1"/>
    <col min="10" max="10" width="16" style="53" customWidth="1"/>
    <col min="11" max="11" width="11.42578125" style="53"/>
    <col min="12" max="12" width="36" style="53" customWidth="1"/>
    <col min="13" max="13" width="11.7109375" style="53" bestFit="1" customWidth="1"/>
    <col min="14" max="16384" width="11.42578125" style="53"/>
  </cols>
  <sheetData>
    <row r="2" spans="2:13" s="61" customFormat="1" ht="18" x14ac:dyDescent="0.25">
      <c r="B2" s="58" t="s">
        <v>0</v>
      </c>
      <c r="C2" s="59"/>
      <c r="D2" s="59"/>
      <c r="E2" s="59"/>
      <c r="F2" s="59"/>
      <c r="G2" s="59"/>
      <c r="H2" s="59"/>
      <c r="I2" s="59"/>
      <c r="J2" s="60"/>
    </row>
    <row r="3" spans="2:13" s="61" customFormat="1" ht="18" x14ac:dyDescent="0.25">
      <c r="B3" s="62"/>
      <c r="C3" s="63"/>
      <c r="D3" s="63"/>
      <c r="E3" s="63"/>
      <c r="F3" s="63" t="s">
        <v>1</v>
      </c>
      <c r="G3" s="63"/>
      <c r="H3" s="63"/>
      <c r="I3" s="63"/>
      <c r="J3" s="64"/>
    </row>
    <row r="4" spans="2:13" s="61" customFormat="1" ht="18" x14ac:dyDescent="0.25">
      <c r="B4" s="65" t="s">
        <v>2</v>
      </c>
      <c r="C4" s="66"/>
      <c r="D4" s="66"/>
      <c r="E4" s="66"/>
      <c r="F4" s="66"/>
      <c r="G4" s="66"/>
      <c r="H4" s="66"/>
      <c r="I4" s="66"/>
      <c r="J4" s="67"/>
    </row>
    <row r="5" spans="2:13" s="61" customFormat="1" ht="18" x14ac:dyDescent="0.25">
      <c r="B5" s="65" t="s">
        <v>52</v>
      </c>
      <c r="C5" s="66"/>
      <c r="D5" s="66"/>
      <c r="E5" s="66"/>
      <c r="F5" s="66"/>
      <c r="G5" s="66"/>
      <c r="H5" s="66"/>
      <c r="I5" s="66"/>
      <c r="J5" s="67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</row>
    <row r="7" spans="2:13" ht="15.75" x14ac:dyDescent="0.25">
      <c r="B7" s="42" t="s">
        <v>3</v>
      </c>
      <c r="C7" s="43"/>
      <c r="D7" s="43"/>
      <c r="E7" s="48" t="s">
        <v>4</v>
      </c>
      <c r="F7" s="49"/>
      <c r="G7" s="49"/>
      <c r="H7" s="49"/>
      <c r="I7" s="50"/>
      <c r="J7" s="51" t="s">
        <v>5</v>
      </c>
    </row>
    <row r="8" spans="2:13" ht="63" x14ac:dyDescent="0.25">
      <c r="B8" s="44"/>
      <c r="C8" s="45"/>
      <c r="D8" s="45"/>
      <c r="E8" s="2" t="s">
        <v>6</v>
      </c>
      <c r="F8" s="3" t="s">
        <v>7</v>
      </c>
      <c r="G8" s="32" t="s">
        <v>8</v>
      </c>
      <c r="H8" s="32" t="s">
        <v>9</v>
      </c>
      <c r="I8" s="31" t="s">
        <v>10</v>
      </c>
      <c r="J8" s="52"/>
    </row>
    <row r="9" spans="2:13" ht="15.75" x14ac:dyDescent="0.25">
      <c r="B9" s="46"/>
      <c r="C9" s="47"/>
      <c r="D9" s="47"/>
      <c r="E9" s="4">
        <v>1</v>
      </c>
      <c r="F9" s="4">
        <v>2</v>
      </c>
      <c r="G9" s="4" t="s">
        <v>11</v>
      </c>
      <c r="H9" s="4">
        <v>4</v>
      </c>
      <c r="I9" s="5">
        <v>5</v>
      </c>
      <c r="J9" s="4" t="s">
        <v>12</v>
      </c>
    </row>
    <row r="10" spans="2:13" ht="15.75" x14ac:dyDescent="0.2">
      <c r="B10" s="39" t="s">
        <v>13</v>
      </c>
      <c r="C10" s="35"/>
      <c r="D10" s="36"/>
      <c r="E10" s="30">
        <f>E14+E23</f>
        <v>2377770</v>
      </c>
      <c r="F10" s="30">
        <v>0</v>
      </c>
      <c r="G10" s="30">
        <f>E10+F10</f>
        <v>2377770</v>
      </c>
      <c r="H10" s="30">
        <f>H14+H23</f>
        <v>1444868.9</v>
      </c>
      <c r="I10" s="30">
        <f>I14+I23</f>
        <v>1444868.9</v>
      </c>
      <c r="J10" s="30">
        <f>J14+J23</f>
        <v>932901.10000000009</v>
      </c>
    </row>
    <row r="11" spans="2:13" ht="25.5" customHeight="1" x14ac:dyDescent="0.2">
      <c r="B11" s="6"/>
      <c r="C11" s="40" t="s">
        <v>14</v>
      </c>
      <c r="D11" s="41"/>
      <c r="E11" s="7">
        <f>SUM(E12:E13)</f>
        <v>0</v>
      </c>
      <c r="F11" s="7">
        <f>SUM(F12:F13)</f>
        <v>0</v>
      </c>
      <c r="G11" s="7">
        <f>E11+F11</f>
        <v>0</v>
      </c>
      <c r="H11" s="7">
        <f t="shared" ref="H11:I11" si="0">SUM(H12:H13)</f>
        <v>0</v>
      </c>
      <c r="I11" s="7">
        <f t="shared" si="0"/>
        <v>0</v>
      </c>
      <c r="J11" s="7">
        <f>G11-H11</f>
        <v>0</v>
      </c>
    </row>
    <row r="12" spans="2:13" x14ac:dyDescent="0.2">
      <c r="B12" s="6"/>
      <c r="C12" s="35" t="s">
        <v>15</v>
      </c>
      <c r="D12" s="36"/>
      <c r="E12" s="8"/>
      <c r="F12" s="9"/>
      <c r="G12" s="10">
        <f>E12+F12</f>
        <v>0</v>
      </c>
      <c r="H12" s="9"/>
      <c r="I12" s="9"/>
      <c r="J12" s="11">
        <f>G12-H12</f>
        <v>0</v>
      </c>
      <c r="M12" s="55"/>
    </row>
    <row r="13" spans="2:13" ht="12" customHeight="1" x14ac:dyDescent="0.2">
      <c r="B13" s="6"/>
      <c r="C13" s="35" t="s">
        <v>16</v>
      </c>
      <c r="D13" s="36"/>
      <c r="E13" s="8"/>
      <c r="F13" s="9"/>
      <c r="G13" s="10">
        <v>0</v>
      </c>
      <c r="H13" s="9"/>
      <c r="I13" s="9"/>
      <c r="J13" s="12">
        <v>0</v>
      </c>
    </row>
    <row r="14" spans="2:13" s="54" customFormat="1" ht="15.75" x14ac:dyDescent="0.2">
      <c r="B14" s="6"/>
      <c r="C14" s="35" t="s">
        <v>17</v>
      </c>
      <c r="D14" s="36"/>
      <c r="E14" s="7">
        <f>E18</f>
        <v>2297187</v>
      </c>
      <c r="F14" s="7">
        <f>SUM(F15:F22)</f>
        <v>-94910.35</v>
      </c>
      <c r="G14" s="7">
        <f>+E14+F14</f>
        <v>2202276.65</v>
      </c>
      <c r="H14" s="7">
        <f>SUM(H15:H22)</f>
        <v>1269375.5499999998</v>
      </c>
      <c r="I14" s="7">
        <f>H14</f>
        <v>1269375.5499999998</v>
      </c>
      <c r="J14" s="7">
        <f>+G14-H14</f>
        <v>932901.10000000009</v>
      </c>
    </row>
    <row r="15" spans="2:13" x14ac:dyDescent="0.2">
      <c r="B15" s="6"/>
      <c r="C15" s="35" t="s">
        <v>18</v>
      </c>
      <c r="D15" s="36"/>
      <c r="E15" s="8"/>
      <c r="F15" s="9"/>
      <c r="G15" s="10">
        <v>0</v>
      </c>
      <c r="H15" s="9"/>
      <c r="I15" s="9"/>
      <c r="J15" s="12">
        <v>0</v>
      </c>
    </row>
    <row r="16" spans="2:13" ht="12" customHeight="1" x14ac:dyDescent="0.2">
      <c r="B16" s="6"/>
      <c r="C16" s="35" t="s">
        <v>19</v>
      </c>
      <c r="D16" s="36"/>
      <c r="E16" s="8"/>
      <c r="F16" s="9"/>
      <c r="G16" s="10">
        <v>0</v>
      </c>
      <c r="H16" s="9"/>
      <c r="I16" s="9"/>
      <c r="J16" s="12">
        <v>0</v>
      </c>
    </row>
    <row r="17" spans="2:12" x14ac:dyDescent="0.2">
      <c r="B17" s="6"/>
      <c r="C17" s="35" t="s">
        <v>20</v>
      </c>
      <c r="D17" s="36"/>
      <c r="E17" s="8"/>
      <c r="F17" s="9"/>
      <c r="G17" s="10">
        <v>0</v>
      </c>
      <c r="H17" s="9"/>
      <c r="I17" s="9"/>
      <c r="J17" s="12">
        <v>0</v>
      </c>
    </row>
    <row r="18" spans="2:12" ht="12" customHeight="1" x14ac:dyDescent="0.2">
      <c r="B18" s="6"/>
      <c r="C18" s="35" t="s">
        <v>21</v>
      </c>
      <c r="D18" s="36"/>
      <c r="E18" s="13">
        <f>E41-E23</f>
        <v>2297187</v>
      </c>
      <c r="F18" s="9">
        <v>-94910.35</v>
      </c>
      <c r="G18" s="10">
        <f>+E18+F18</f>
        <v>2202276.65</v>
      </c>
      <c r="H18" s="9">
        <f>H41-H23</f>
        <v>1269375.5499999998</v>
      </c>
      <c r="I18" s="9">
        <f>H18</f>
        <v>1269375.5499999998</v>
      </c>
      <c r="J18" s="12">
        <f>+G18-H18</f>
        <v>932901.10000000009</v>
      </c>
    </row>
    <row r="19" spans="2:12" ht="12" customHeight="1" x14ac:dyDescent="0.2">
      <c r="B19" s="6"/>
      <c r="C19" s="35" t="s">
        <v>22</v>
      </c>
      <c r="D19" s="36"/>
      <c r="E19" s="8"/>
      <c r="F19" s="9"/>
      <c r="G19" s="10">
        <v>0</v>
      </c>
      <c r="H19" s="9"/>
      <c r="I19" s="9"/>
      <c r="J19" s="12">
        <v>0</v>
      </c>
    </row>
    <row r="20" spans="2:12" ht="28.5" customHeight="1" x14ac:dyDescent="0.2">
      <c r="B20" s="6"/>
      <c r="C20" s="35" t="s">
        <v>23</v>
      </c>
      <c r="D20" s="36"/>
      <c r="E20" s="8"/>
      <c r="F20" s="9"/>
      <c r="G20" s="10">
        <v>0</v>
      </c>
      <c r="H20" s="9"/>
      <c r="I20" s="9"/>
      <c r="J20" s="12">
        <v>0</v>
      </c>
    </row>
    <row r="21" spans="2:12" ht="20.25" customHeight="1" x14ac:dyDescent="0.2">
      <c r="B21" s="6"/>
      <c r="C21" s="35" t="s">
        <v>24</v>
      </c>
      <c r="D21" s="36"/>
      <c r="E21" s="8"/>
      <c r="F21" s="9"/>
      <c r="G21" s="10">
        <v>0</v>
      </c>
      <c r="H21" s="9"/>
      <c r="I21" s="9"/>
      <c r="J21" s="12">
        <v>0</v>
      </c>
    </row>
    <row r="22" spans="2:12" ht="12" customHeight="1" x14ac:dyDescent="0.2">
      <c r="B22" s="6"/>
      <c r="C22" s="35" t="s">
        <v>25</v>
      </c>
      <c r="D22" s="36"/>
      <c r="E22" s="8"/>
      <c r="F22" s="9"/>
      <c r="G22" s="10">
        <v>0</v>
      </c>
      <c r="H22" s="9"/>
      <c r="I22" s="9"/>
      <c r="J22" s="12">
        <v>0</v>
      </c>
    </row>
    <row r="23" spans="2:12" ht="20.25" customHeight="1" x14ac:dyDescent="0.2">
      <c r="B23" s="6"/>
      <c r="C23" s="35" t="s">
        <v>26</v>
      </c>
      <c r="D23" s="36"/>
      <c r="E23" s="7">
        <f>SUM(E24:E26)</f>
        <v>80583</v>
      </c>
      <c r="F23" s="7">
        <f>SUM(F24:F26)</f>
        <v>94910.35</v>
      </c>
      <c r="G23" s="7">
        <f t="shared" ref="G23:J23" si="1">SUM(G24:G26)</f>
        <v>175493.35</v>
      </c>
      <c r="H23" s="7">
        <f t="shared" si="1"/>
        <v>175493.35</v>
      </c>
      <c r="I23" s="7">
        <f>H23</f>
        <v>175493.35</v>
      </c>
      <c r="J23" s="7">
        <f t="shared" si="1"/>
        <v>0</v>
      </c>
      <c r="L23" s="76" t="s">
        <v>51</v>
      </c>
    </row>
    <row r="24" spans="2:12" ht="27.75" customHeight="1" x14ac:dyDescent="0.2">
      <c r="B24" s="6"/>
      <c r="C24" s="35" t="s">
        <v>27</v>
      </c>
      <c r="D24" s="36"/>
      <c r="E24" s="13">
        <v>80583</v>
      </c>
      <c r="F24" s="9">
        <v>94910.35</v>
      </c>
      <c r="G24" s="10">
        <f>E24+F24</f>
        <v>175493.35</v>
      </c>
      <c r="H24" s="9">
        <v>175493.35</v>
      </c>
      <c r="I24" s="9">
        <f>H24</f>
        <v>175493.35</v>
      </c>
      <c r="J24" s="12">
        <f>G24-H24</f>
        <v>0</v>
      </c>
      <c r="L24" s="54" t="s">
        <v>48</v>
      </c>
    </row>
    <row r="25" spans="2:12" x14ac:dyDescent="0.2">
      <c r="B25" s="6"/>
      <c r="C25" s="35" t="s">
        <v>28</v>
      </c>
      <c r="D25" s="36"/>
      <c r="E25" s="14"/>
      <c r="F25" s="14"/>
      <c r="G25" s="15">
        <f>+E25+F25</f>
        <v>0</v>
      </c>
      <c r="H25" s="16"/>
      <c r="I25" s="16"/>
      <c r="J25" s="17">
        <f>+G25-H25</f>
        <v>0</v>
      </c>
      <c r="L25" s="53" t="s">
        <v>49</v>
      </c>
    </row>
    <row r="26" spans="2:12" ht="12" customHeight="1" x14ac:dyDescent="0.2">
      <c r="B26" s="6"/>
      <c r="C26" s="35" t="s">
        <v>29</v>
      </c>
      <c r="D26" s="36"/>
      <c r="E26" s="18"/>
      <c r="F26" s="19"/>
      <c r="G26" s="15">
        <v>0</v>
      </c>
      <c r="H26" s="19"/>
      <c r="I26" s="19"/>
      <c r="J26" s="17">
        <v>0</v>
      </c>
    </row>
    <row r="27" spans="2:12" ht="15.75" x14ac:dyDescent="0.2">
      <c r="B27" s="6"/>
      <c r="C27" s="35" t="s">
        <v>30</v>
      </c>
      <c r="D27" s="36"/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</row>
    <row r="28" spans="2:12" ht="28.5" customHeight="1" x14ac:dyDescent="0.2">
      <c r="B28" s="6"/>
      <c r="C28" s="35" t="s">
        <v>31</v>
      </c>
      <c r="D28" s="36"/>
      <c r="E28" s="18"/>
      <c r="F28" s="19"/>
      <c r="G28" s="15">
        <v>0</v>
      </c>
      <c r="H28" s="19"/>
      <c r="I28" s="19"/>
      <c r="J28" s="17">
        <v>0</v>
      </c>
    </row>
    <row r="29" spans="2:12" ht="12" customHeight="1" x14ac:dyDescent="0.2">
      <c r="B29" s="6"/>
      <c r="C29" s="35" t="s">
        <v>32</v>
      </c>
      <c r="D29" s="36"/>
      <c r="E29" s="18"/>
      <c r="F29" s="19"/>
      <c r="G29" s="15">
        <v>0</v>
      </c>
      <c r="H29" s="19"/>
      <c r="I29" s="19"/>
      <c r="J29" s="17">
        <v>0</v>
      </c>
    </row>
    <row r="30" spans="2:12" ht="12" customHeight="1" x14ac:dyDescent="0.2">
      <c r="B30" s="6"/>
      <c r="C30" s="35" t="s">
        <v>33</v>
      </c>
      <c r="D30" s="36"/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2:12" ht="12.75" customHeight="1" x14ac:dyDescent="0.2">
      <c r="B31" s="6"/>
      <c r="C31" s="35" t="s">
        <v>34</v>
      </c>
      <c r="D31" s="36"/>
      <c r="E31" s="18"/>
      <c r="F31" s="19"/>
      <c r="G31" s="15">
        <v>0</v>
      </c>
      <c r="H31" s="19"/>
      <c r="I31" s="19"/>
      <c r="J31" s="17">
        <v>0</v>
      </c>
    </row>
    <row r="32" spans="2:12" x14ac:dyDescent="0.2">
      <c r="B32" s="6"/>
      <c r="C32" s="35" t="s">
        <v>35</v>
      </c>
      <c r="D32" s="36"/>
      <c r="E32" s="18"/>
      <c r="F32" s="19"/>
      <c r="G32" s="15">
        <v>0</v>
      </c>
      <c r="H32" s="19"/>
      <c r="I32" s="19"/>
      <c r="J32" s="17">
        <v>0</v>
      </c>
    </row>
    <row r="33" spans="2:10" x14ac:dyDescent="0.2">
      <c r="B33" s="6"/>
      <c r="C33" s="35" t="s">
        <v>36</v>
      </c>
      <c r="D33" s="36"/>
      <c r="E33" s="18"/>
      <c r="F33" s="19"/>
      <c r="G33" s="15">
        <v>0</v>
      </c>
      <c r="H33" s="19"/>
      <c r="I33" s="19"/>
      <c r="J33" s="17">
        <v>0</v>
      </c>
    </row>
    <row r="34" spans="2:10" ht="27.75" customHeight="1" x14ac:dyDescent="0.2">
      <c r="B34" s="6"/>
      <c r="C34" s="35" t="s">
        <v>37</v>
      </c>
      <c r="D34" s="36"/>
      <c r="E34" s="18"/>
      <c r="F34" s="19"/>
      <c r="G34" s="15">
        <v>0</v>
      </c>
      <c r="H34" s="19"/>
      <c r="I34" s="19"/>
      <c r="J34" s="17">
        <v>0</v>
      </c>
    </row>
    <row r="35" spans="2:10" ht="15.75" x14ac:dyDescent="0.2">
      <c r="B35" s="6"/>
      <c r="C35" s="35" t="s">
        <v>38</v>
      </c>
      <c r="D35" s="36"/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</row>
    <row r="36" spans="2:10" x14ac:dyDescent="0.2">
      <c r="B36" s="6"/>
      <c r="C36" s="37" t="s">
        <v>39</v>
      </c>
      <c r="D36" s="38"/>
      <c r="E36" s="18"/>
      <c r="F36" s="19"/>
      <c r="G36" s="15">
        <v>0</v>
      </c>
      <c r="H36" s="19"/>
      <c r="I36" s="19"/>
      <c r="J36" s="17">
        <v>0</v>
      </c>
    </row>
    <row r="37" spans="2:10" x14ac:dyDescent="0.2">
      <c r="B37" s="39" t="s">
        <v>40</v>
      </c>
      <c r="C37" s="35"/>
      <c r="D37" s="36"/>
      <c r="E37" s="18"/>
      <c r="F37" s="19"/>
      <c r="G37" s="15">
        <v>0</v>
      </c>
      <c r="H37" s="19"/>
      <c r="I37" s="19"/>
      <c r="J37" s="17">
        <v>0</v>
      </c>
    </row>
    <row r="38" spans="2:10" ht="23.25" customHeight="1" x14ac:dyDescent="0.2">
      <c r="B38" s="39" t="s">
        <v>41</v>
      </c>
      <c r="C38" s="35"/>
      <c r="D38" s="36"/>
      <c r="E38" s="18"/>
      <c r="F38" s="19"/>
      <c r="G38" s="15">
        <v>0</v>
      </c>
      <c r="H38" s="19"/>
      <c r="I38" s="19"/>
      <c r="J38" s="17">
        <v>0</v>
      </c>
    </row>
    <row r="39" spans="2:10" x14ac:dyDescent="0.2">
      <c r="B39" s="39" t="s">
        <v>42</v>
      </c>
      <c r="C39" s="35"/>
      <c r="D39" s="36"/>
      <c r="E39" s="18"/>
      <c r="F39" s="19"/>
      <c r="G39" s="15">
        <v>0</v>
      </c>
      <c r="H39" s="19"/>
      <c r="I39" s="19"/>
      <c r="J39" s="17">
        <v>0</v>
      </c>
    </row>
    <row r="40" spans="2:10" x14ac:dyDescent="0.2">
      <c r="B40" s="21"/>
      <c r="C40" s="22"/>
      <c r="D40" s="23"/>
      <c r="E40" s="24"/>
      <c r="F40" s="25"/>
      <c r="G40" s="25"/>
      <c r="H40" s="25"/>
      <c r="I40" s="25"/>
      <c r="J40" s="25"/>
    </row>
    <row r="41" spans="2:10" ht="15.75" x14ac:dyDescent="0.2">
      <c r="B41" s="26"/>
      <c r="C41" s="33" t="s">
        <v>43</v>
      </c>
      <c r="D41" s="34"/>
      <c r="E41" s="27">
        <v>2377770</v>
      </c>
      <c r="F41" s="27">
        <f>F11+F14+F23+F27+F30+F35</f>
        <v>0</v>
      </c>
      <c r="G41" s="27">
        <f>G11+G14+G23+G27+G30+G35</f>
        <v>2377770</v>
      </c>
      <c r="H41" s="27">
        <v>1444868.9</v>
      </c>
      <c r="I41" s="27">
        <v>1444868.9</v>
      </c>
      <c r="J41" s="27">
        <f>J14+J23</f>
        <v>932901.10000000009</v>
      </c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56"/>
      <c r="D47" s="28"/>
      <c r="E47" s="28"/>
      <c r="F47" s="28"/>
      <c r="G47" s="28"/>
      <c r="H47" s="56"/>
      <c r="I47" s="28"/>
      <c r="J47" s="28"/>
    </row>
    <row r="48" spans="2:10" s="61" customFormat="1" ht="18" x14ac:dyDescent="0.25">
      <c r="B48" s="77"/>
      <c r="C48" s="77"/>
      <c r="D48" s="77"/>
      <c r="G48" s="77"/>
      <c r="H48" s="77"/>
      <c r="I48" s="77"/>
    </row>
    <row r="49" spans="3:8" s="61" customFormat="1" ht="18" x14ac:dyDescent="0.25">
      <c r="C49" s="78" t="s">
        <v>47</v>
      </c>
      <c r="D49" s="78"/>
      <c r="H49" s="79" t="s">
        <v>44</v>
      </c>
    </row>
    <row r="50" spans="3:8" s="61" customFormat="1" ht="18" x14ac:dyDescent="0.25">
      <c r="C50" s="80" t="s">
        <v>50</v>
      </c>
      <c r="D50" s="80"/>
      <c r="H50" s="79" t="s">
        <v>45</v>
      </c>
    </row>
    <row r="51" spans="3:8" s="61" customFormat="1" ht="18" x14ac:dyDescent="0.25"/>
    <row r="52" spans="3:8" s="61" customFormat="1" ht="18" x14ac:dyDescent="0.25"/>
  </sheetData>
  <mergeCells count="39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9:D49"/>
    <mergeCell ref="C50:D50"/>
    <mergeCell ref="C41:D41"/>
    <mergeCell ref="C34:D34"/>
    <mergeCell ref="C35:D35"/>
    <mergeCell ref="C36:D36"/>
    <mergeCell ref="B37:D37"/>
    <mergeCell ref="B38:D38"/>
    <mergeCell ref="B39:D39"/>
  </mergeCells>
  <printOptions horizontalCentered="1"/>
  <pageMargins left="0.59055118110236227" right="0.47244094488188981" top="0.59055118110236227" bottom="0.59055118110236227" header="0" footer="0"/>
  <pageSetup scale="63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6"/>
  <sheetViews>
    <sheetView tabSelected="1"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17" sqref="G17"/>
    </sheetView>
  </sheetViews>
  <sheetFormatPr baseColWidth="10" defaultRowHeight="15" x14ac:dyDescent="0.2"/>
  <cols>
    <col min="1" max="1" width="2.85546875" style="53" customWidth="1"/>
    <col min="2" max="2" width="3.140625" style="53" customWidth="1"/>
    <col min="3" max="3" width="11.42578125" style="53"/>
    <col min="4" max="4" width="44.28515625" style="53" customWidth="1"/>
    <col min="5" max="5" width="18.28515625" style="53" customWidth="1"/>
    <col min="6" max="6" width="19" style="53" customWidth="1"/>
    <col min="7" max="9" width="18" style="53" customWidth="1"/>
    <col min="10" max="10" width="17.85546875" style="53" customWidth="1"/>
    <col min="11" max="11" width="12.7109375" style="53" bestFit="1" customWidth="1"/>
    <col min="12" max="16384" width="11.42578125" style="53"/>
  </cols>
  <sheetData>
    <row r="2" spans="2:10" s="61" customFormat="1" ht="18" x14ac:dyDescent="0.25">
      <c r="B2" s="58" t="s">
        <v>46</v>
      </c>
      <c r="C2" s="59"/>
      <c r="D2" s="59"/>
      <c r="E2" s="59"/>
      <c r="F2" s="59"/>
      <c r="G2" s="59"/>
      <c r="H2" s="59"/>
      <c r="I2" s="59"/>
      <c r="J2" s="60"/>
    </row>
    <row r="3" spans="2:10" s="61" customFormat="1" ht="18" x14ac:dyDescent="0.25">
      <c r="B3" s="62"/>
      <c r="C3" s="63"/>
      <c r="D3" s="63"/>
      <c r="E3" s="63"/>
      <c r="F3" s="63" t="s">
        <v>1</v>
      </c>
      <c r="G3" s="63"/>
      <c r="H3" s="63"/>
      <c r="I3" s="63"/>
      <c r="J3" s="64"/>
    </row>
    <row r="4" spans="2:10" s="61" customFormat="1" ht="18" x14ac:dyDescent="0.25">
      <c r="B4" s="65" t="s">
        <v>2</v>
      </c>
      <c r="C4" s="66"/>
      <c r="D4" s="66"/>
      <c r="E4" s="66"/>
      <c r="F4" s="66"/>
      <c r="G4" s="66"/>
      <c r="H4" s="66"/>
      <c r="I4" s="66"/>
      <c r="J4" s="67"/>
    </row>
    <row r="5" spans="2:10" s="61" customFormat="1" ht="18" x14ac:dyDescent="0.25">
      <c r="B5" s="65" t="s">
        <v>53</v>
      </c>
      <c r="C5" s="66"/>
      <c r="D5" s="66"/>
      <c r="E5" s="66"/>
      <c r="F5" s="66"/>
      <c r="G5" s="66"/>
      <c r="H5" s="66"/>
      <c r="I5" s="66"/>
      <c r="J5" s="67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ht="15.75" x14ac:dyDescent="0.25">
      <c r="B7" s="42" t="s">
        <v>3</v>
      </c>
      <c r="C7" s="43"/>
      <c r="D7" s="43"/>
      <c r="E7" s="48" t="s">
        <v>4</v>
      </c>
      <c r="F7" s="49"/>
      <c r="G7" s="49"/>
      <c r="H7" s="49"/>
      <c r="I7" s="50"/>
      <c r="J7" s="51" t="s">
        <v>5</v>
      </c>
    </row>
    <row r="8" spans="2:10" ht="31.5" x14ac:dyDescent="0.25">
      <c r="B8" s="44"/>
      <c r="C8" s="45"/>
      <c r="D8" s="45"/>
      <c r="E8" s="2" t="s">
        <v>6</v>
      </c>
      <c r="F8" s="3" t="s">
        <v>7</v>
      </c>
      <c r="G8" s="32" t="s">
        <v>8</v>
      </c>
      <c r="H8" s="32" t="s">
        <v>9</v>
      </c>
      <c r="I8" s="31" t="s">
        <v>10</v>
      </c>
      <c r="J8" s="52"/>
    </row>
    <row r="9" spans="2:10" ht="15.75" x14ac:dyDescent="0.25">
      <c r="B9" s="46"/>
      <c r="C9" s="47"/>
      <c r="D9" s="47"/>
      <c r="E9" s="4">
        <v>1</v>
      </c>
      <c r="F9" s="4">
        <v>2</v>
      </c>
      <c r="G9" s="4" t="s">
        <v>11</v>
      </c>
      <c r="H9" s="4">
        <v>4</v>
      </c>
      <c r="I9" s="5">
        <v>5</v>
      </c>
      <c r="J9" s="4" t="s">
        <v>12</v>
      </c>
    </row>
    <row r="10" spans="2:10" ht="15.75" x14ac:dyDescent="0.2">
      <c r="B10" s="39" t="s">
        <v>13</v>
      </c>
      <c r="C10" s="35"/>
      <c r="D10" s="36"/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</row>
    <row r="11" spans="2:10" ht="31.5" customHeight="1" x14ac:dyDescent="0.2">
      <c r="B11" s="6"/>
      <c r="C11" s="40" t="s">
        <v>14</v>
      </c>
      <c r="D11" s="41"/>
      <c r="E11" s="68">
        <f>SUM(E12:E13)</f>
        <v>0</v>
      </c>
      <c r="F11" s="68">
        <f>SUM(F12:F13)</f>
        <v>0</v>
      </c>
      <c r="G11" s="68">
        <f>E11+F11</f>
        <v>0</v>
      </c>
      <c r="H11" s="68">
        <f t="shared" ref="H11:I11" si="0">SUM(H12:H13)</f>
        <v>0</v>
      </c>
      <c r="I11" s="68">
        <f t="shared" si="0"/>
        <v>0</v>
      </c>
      <c r="J11" s="68">
        <f>G11-H11</f>
        <v>0</v>
      </c>
    </row>
    <row r="12" spans="2:10" ht="18" customHeight="1" x14ac:dyDescent="0.2">
      <c r="B12" s="6"/>
      <c r="C12" s="35" t="s">
        <v>15</v>
      </c>
      <c r="D12" s="36"/>
      <c r="E12" s="14"/>
      <c r="F12" s="16"/>
      <c r="G12" s="69">
        <f>E12+F12</f>
        <v>0</v>
      </c>
      <c r="H12" s="16"/>
      <c r="I12" s="16"/>
      <c r="J12" s="70">
        <f>G12-H12</f>
        <v>0</v>
      </c>
    </row>
    <row r="13" spans="2:10" x14ac:dyDescent="0.2">
      <c r="B13" s="6"/>
      <c r="C13" s="35" t="s">
        <v>16</v>
      </c>
      <c r="D13" s="36"/>
      <c r="E13" s="14"/>
      <c r="F13" s="16"/>
      <c r="G13" s="69">
        <v>0</v>
      </c>
      <c r="H13" s="16"/>
      <c r="I13" s="16"/>
      <c r="J13" s="70">
        <v>0</v>
      </c>
    </row>
    <row r="14" spans="2:10" s="54" customFormat="1" ht="15.75" x14ac:dyDescent="0.2">
      <c r="B14" s="6"/>
      <c r="C14" s="35" t="s">
        <v>17</v>
      </c>
      <c r="D14" s="36"/>
      <c r="E14" s="68">
        <f>SUM(E15:E22)</f>
        <v>18920432</v>
      </c>
      <c r="F14" s="68">
        <f>SUM(F15:F22)</f>
        <v>-292209.46000000002</v>
      </c>
      <c r="G14" s="68">
        <f>+E14+F14</f>
        <v>18628222.539999999</v>
      </c>
      <c r="H14" s="71">
        <f>SUM(H15:H22)</f>
        <v>9347513.9100000001</v>
      </c>
      <c r="I14" s="71">
        <f>SUM(I15:I22)</f>
        <v>9347513.9100000001</v>
      </c>
      <c r="J14" s="68">
        <f>G14-H14</f>
        <v>9280708.629999999</v>
      </c>
    </row>
    <row r="15" spans="2:10" x14ac:dyDescent="0.2">
      <c r="B15" s="6"/>
      <c r="C15" s="35" t="s">
        <v>18</v>
      </c>
      <c r="D15" s="36"/>
      <c r="E15" s="14"/>
      <c r="F15" s="16"/>
      <c r="G15" s="69">
        <v>0</v>
      </c>
      <c r="H15" s="72"/>
      <c r="I15" s="72"/>
      <c r="J15" s="70">
        <v>0</v>
      </c>
    </row>
    <row r="16" spans="2:10" x14ac:dyDescent="0.2">
      <c r="B16" s="6"/>
      <c r="C16" s="35" t="s">
        <v>19</v>
      </c>
      <c r="D16" s="36"/>
      <c r="E16" s="14"/>
      <c r="F16" s="16"/>
      <c r="G16" s="69">
        <v>0</v>
      </c>
      <c r="H16" s="72"/>
      <c r="I16" s="72"/>
      <c r="J16" s="70">
        <v>0</v>
      </c>
    </row>
    <row r="17" spans="2:11" ht="27" customHeight="1" x14ac:dyDescent="0.2">
      <c r="B17" s="6"/>
      <c r="C17" s="35" t="s">
        <v>20</v>
      </c>
      <c r="D17" s="36"/>
      <c r="E17" s="14"/>
      <c r="F17" s="16"/>
      <c r="G17" s="69">
        <v>0</v>
      </c>
      <c r="H17" s="72"/>
      <c r="I17" s="72"/>
      <c r="J17" s="70">
        <v>0</v>
      </c>
    </row>
    <row r="18" spans="2:11" x14ac:dyDescent="0.2">
      <c r="B18" s="6"/>
      <c r="C18" s="35" t="s">
        <v>21</v>
      </c>
      <c r="D18" s="36"/>
      <c r="E18" s="73">
        <f>E41-E24</f>
        <v>18920432</v>
      </c>
      <c r="F18" s="16">
        <f>-F24</f>
        <v>-292209.46000000002</v>
      </c>
      <c r="G18" s="69">
        <f>E18+F18</f>
        <v>18628222.539999999</v>
      </c>
      <c r="H18" s="72">
        <f>H41-H24</f>
        <v>9347513.9100000001</v>
      </c>
      <c r="I18" s="72">
        <f>H18</f>
        <v>9347513.9100000001</v>
      </c>
      <c r="J18" s="70">
        <f>G18-H18</f>
        <v>9280708.629999999</v>
      </c>
      <c r="K18" s="55"/>
    </row>
    <row r="19" spans="2:11" x14ac:dyDescent="0.2">
      <c r="B19" s="6"/>
      <c r="C19" s="35" t="s">
        <v>22</v>
      </c>
      <c r="D19" s="36"/>
      <c r="E19" s="14"/>
      <c r="F19" s="16"/>
      <c r="G19" s="69">
        <v>0</v>
      </c>
      <c r="H19" s="72"/>
      <c r="I19" s="72"/>
      <c r="J19" s="70">
        <v>0</v>
      </c>
    </row>
    <row r="20" spans="2:11" ht="28.5" customHeight="1" x14ac:dyDescent="0.2">
      <c r="B20" s="6"/>
      <c r="C20" s="35" t="s">
        <v>23</v>
      </c>
      <c r="D20" s="36"/>
      <c r="E20" s="14"/>
      <c r="F20" s="16"/>
      <c r="G20" s="69">
        <v>0</v>
      </c>
      <c r="H20" s="72"/>
      <c r="I20" s="72"/>
      <c r="J20" s="70">
        <v>0</v>
      </c>
    </row>
    <row r="21" spans="2:11" x14ac:dyDescent="0.2">
      <c r="B21" s="6"/>
      <c r="C21" s="35" t="s">
        <v>24</v>
      </c>
      <c r="D21" s="36"/>
      <c r="E21" s="14"/>
      <c r="F21" s="16"/>
      <c r="G21" s="69">
        <v>0</v>
      </c>
      <c r="H21" s="72"/>
      <c r="I21" s="72"/>
      <c r="J21" s="70">
        <v>0</v>
      </c>
    </row>
    <row r="22" spans="2:11" x14ac:dyDescent="0.2">
      <c r="B22" s="6"/>
      <c r="C22" s="35" t="s">
        <v>25</v>
      </c>
      <c r="D22" s="36"/>
      <c r="E22" s="14"/>
      <c r="F22" s="16"/>
      <c r="G22" s="69">
        <v>0</v>
      </c>
      <c r="H22" s="72"/>
      <c r="I22" s="72"/>
      <c r="J22" s="70">
        <v>0</v>
      </c>
    </row>
    <row r="23" spans="2:11" ht="19.5" customHeight="1" x14ac:dyDescent="0.2">
      <c r="B23" s="6"/>
      <c r="C23" s="35" t="s">
        <v>26</v>
      </c>
      <c r="D23" s="36"/>
      <c r="E23" s="68">
        <f>SUM(E24:E25)</f>
        <v>1040696</v>
      </c>
      <c r="F23" s="68">
        <f>SUM(F24:F25)</f>
        <v>292209.46000000002</v>
      </c>
      <c r="G23" s="68">
        <f>E23+F23</f>
        <v>1332905.46</v>
      </c>
      <c r="H23" s="71">
        <f t="shared" ref="H23:I23" si="1">SUM(H24:H25)</f>
        <v>1205272.17</v>
      </c>
      <c r="I23" s="71">
        <f t="shared" si="1"/>
        <v>1205272.17</v>
      </c>
      <c r="J23" s="68">
        <f>G23-H23</f>
        <v>127633.29000000004</v>
      </c>
    </row>
    <row r="24" spans="2:11" ht="27" customHeight="1" x14ac:dyDescent="0.2">
      <c r="B24" s="6"/>
      <c r="C24" s="35" t="s">
        <v>27</v>
      </c>
      <c r="D24" s="36"/>
      <c r="E24" s="73">
        <v>1040696</v>
      </c>
      <c r="F24" s="16">
        <v>292209.46000000002</v>
      </c>
      <c r="G24" s="69">
        <f>E24+F24</f>
        <v>1332905.46</v>
      </c>
      <c r="H24" s="72">
        <v>1205272.17</v>
      </c>
      <c r="I24" s="72">
        <f>H24</f>
        <v>1205272.17</v>
      </c>
      <c r="J24" s="16">
        <f>G24-I24</f>
        <v>127633.29000000004</v>
      </c>
      <c r="K24" s="55"/>
    </row>
    <row r="25" spans="2:11" x14ac:dyDescent="0.2">
      <c r="B25" s="6"/>
      <c r="C25" s="35" t="s">
        <v>28</v>
      </c>
      <c r="D25" s="36"/>
      <c r="E25" s="14"/>
      <c r="F25" s="14"/>
      <c r="G25" s="69">
        <v>0</v>
      </c>
      <c r="H25" s="16"/>
      <c r="I25" s="16"/>
      <c r="J25" s="70">
        <v>0</v>
      </c>
    </row>
    <row r="26" spans="2:11" x14ac:dyDescent="0.2">
      <c r="B26" s="6"/>
      <c r="C26" s="35" t="s">
        <v>29</v>
      </c>
      <c r="D26" s="36"/>
      <c r="E26" s="14"/>
      <c r="F26" s="16"/>
      <c r="G26" s="69">
        <v>0</v>
      </c>
      <c r="H26" s="16"/>
      <c r="I26" s="16"/>
      <c r="J26" s="70">
        <v>0</v>
      </c>
    </row>
    <row r="27" spans="2:11" ht="15.75" x14ac:dyDescent="0.2">
      <c r="B27" s="6"/>
      <c r="C27" s="35" t="s">
        <v>30</v>
      </c>
      <c r="D27" s="36"/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</row>
    <row r="28" spans="2:11" x14ac:dyDescent="0.2">
      <c r="B28" s="6"/>
      <c r="C28" s="35" t="s">
        <v>31</v>
      </c>
      <c r="D28" s="36"/>
      <c r="E28" s="14"/>
      <c r="F28" s="16"/>
      <c r="G28" s="69">
        <v>0</v>
      </c>
      <c r="H28" s="16"/>
      <c r="I28" s="16"/>
      <c r="J28" s="70">
        <v>0</v>
      </c>
    </row>
    <row r="29" spans="2:11" x14ac:dyDescent="0.2">
      <c r="B29" s="6"/>
      <c r="C29" s="35" t="s">
        <v>32</v>
      </c>
      <c r="D29" s="36"/>
      <c r="E29" s="14"/>
      <c r="F29" s="16"/>
      <c r="G29" s="69">
        <v>0</v>
      </c>
      <c r="H29" s="16"/>
      <c r="I29" s="16"/>
      <c r="J29" s="70">
        <v>0</v>
      </c>
    </row>
    <row r="30" spans="2:11" ht="15.75" x14ac:dyDescent="0.2">
      <c r="B30" s="6"/>
      <c r="C30" s="35" t="s">
        <v>33</v>
      </c>
      <c r="D30" s="36"/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</row>
    <row r="31" spans="2:11" x14ac:dyDescent="0.2">
      <c r="B31" s="6"/>
      <c r="C31" s="35" t="s">
        <v>34</v>
      </c>
      <c r="D31" s="36"/>
      <c r="E31" s="14"/>
      <c r="F31" s="16"/>
      <c r="G31" s="69">
        <v>0</v>
      </c>
      <c r="H31" s="16"/>
      <c r="I31" s="16"/>
      <c r="J31" s="70">
        <v>0</v>
      </c>
    </row>
    <row r="32" spans="2:11" x14ac:dyDescent="0.2">
      <c r="B32" s="6"/>
      <c r="C32" s="35" t="s">
        <v>35</v>
      </c>
      <c r="D32" s="36"/>
      <c r="E32" s="14"/>
      <c r="F32" s="16"/>
      <c r="G32" s="69">
        <v>0</v>
      </c>
      <c r="H32" s="16"/>
      <c r="I32" s="16"/>
      <c r="J32" s="70">
        <v>0</v>
      </c>
    </row>
    <row r="33" spans="2:10" x14ac:dyDescent="0.2">
      <c r="B33" s="6"/>
      <c r="C33" s="35" t="s">
        <v>36</v>
      </c>
      <c r="D33" s="36"/>
      <c r="E33" s="14"/>
      <c r="F33" s="16"/>
      <c r="G33" s="69">
        <v>0</v>
      </c>
      <c r="H33" s="16"/>
      <c r="I33" s="16"/>
      <c r="J33" s="70">
        <v>0</v>
      </c>
    </row>
    <row r="34" spans="2:10" ht="27" customHeight="1" x14ac:dyDescent="0.2">
      <c r="B34" s="6"/>
      <c r="C34" s="35" t="s">
        <v>37</v>
      </c>
      <c r="D34" s="36"/>
      <c r="E34" s="14"/>
      <c r="F34" s="16"/>
      <c r="G34" s="69">
        <v>0</v>
      </c>
      <c r="H34" s="16"/>
      <c r="I34" s="16"/>
      <c r="J34" s="70">
        <v>0</v>
      </c>
    </row>
    <row r="35" spans="2:10" ht="15.75" x14ac:dyDescent="0.2">
      <c r="B35" s="6"/>
      <c r="C35" s="35" t="s">
        <v>38</v>
      </c>
      <c r="D35" s="36"/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</row>
    <row r="36" spans="2:10" x14ac:dyDescent="0.2">
      <c r="B36" s="6"/>
      <c r="C36" s="35" t="s">
        <v>39</v>
      </c>
      <c r="D36" s="36"/>
      <c r="E36" s="14"/>
      <c r="F36" s="16"/>
      <c r="G36" s="69">
        <v>0</v>
      </c>
      <c r="H36" s="16"/>
      <c r="I36" s="16"/>
      <c r="J36" s="70">
        <v>0</v>
      </c>
    </row>
    <row r="37" spans="2:10" x14ac:dyDescent="0.2">
      <c r="B37" s="39" t="s">
        <v>40</v>
      </c>
      <c r="C37" s="35"/>
      <c r="D37" s="36"/>
      <c r="E37" s="14"/>
      <c r="F37" s="16"/>
      <c r="G37" s="69">
        <v>0</v>
      </c>
      <c r="H37" s="16"/>
      <c r="I37" s="16"/>
      <c r="J37" s="70">
        <v>0</v>
      </c>
    </row>
    <row r="38" spans="2:10" x14ac:dyDescent="0.2">
      <c r="B38" s="39" t="s">
        <v>41</v>
      </c>
      <c r="C38" s="35"/>
      <c r="D38" s="36"/>
      <c r="E38" s="14"/>
      <c r="F38" s="16"/>
      <c r="G38" s="69">
        <v>0</v>
      </c>
      <c r="H38" s="16"/>
      <c r="I38" s="16"/>
      <c r="J38" s="70">
        <v>0</v>
      </c>
    </row>
    <row r="39" spans="2:10" x14ac:dyDescent="0.2">
      <c r="B39" s="39" t="s">
        <v>42</v>
      </c>
      <c r="C39" s="35"/>
      <c r="D39" s="36"/>
      <c r="E39" s="14"/>
      <c r="F39" s="16"/>
      <c r="G39" s="69">
        <v>0</v>
      </c>
      <c r="H39" s="16"/>
      <c r="I39" s="16"/>
      <c r="J39" s="70">
        <v>0</v>
      </c>
    </row>
    <row r="40" spans="2:10" x14ac:dyDescent="0.2">
      <c r="B40" s="21"/>
      <c r="C40" s="22"/>
      <c r="D40" s="23"/>
      <c r="E40" s="74"/>
      <c r="F40" s="75"/>
      <c r="G40" s="75"/>
      <c r="H40" s="75"/>
      <c r="I40" s="75"/>
      <c r="J40" s="75"/>
    </row>
    <row r="41" spans="2:10" ht="15.75" x14ac:dyDescent="0.2">
      <c r="B41" s="26"/>
      <c r="C41" s="33" t="s">
        <v>43</v>
      </c>
      <c r="D41" s="34"/>
      <c r="E41" s="27">
        <v>19961128</v>
      </c>
      <c r="F41" s="27">
        <f t="shared" ref="F41:J41" si="2">F10+F11+F14+F23+F27+F30+F35</f>
        <v>0</v>
      </c>
      <c r="G41" s="27">
        <f t="shared" si="2"/>
        <v>19961128</v>
      </c>
      <c r="H41" s="27">
        <v>10552786.08</v>
      </c>
      <c r="I41" s="27">
        <v>10552786.08</v>
      </c>
      <c r="J41" s="27">
        <f t="shared" si="2"/>
        <v>9408341.9199999981</v>
      </c>
    </row>
    <row r="42" spans="2:10" x14ac:dyDescent="0.2">
      <c r="B42" s="28"/>
      <c r="C42" s="28"/>
      <c r="D42" s="28"/>
      <c r="E42" s="28"/>
      <c r="F42" s="28"/>
      <c r="G42" s="28"/>
      <c r="H42" s="28"/>
      <c r="I42" s="29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9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9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9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9"/>
      <c r="J46" s="28"/>
    </row>
    <row r="47" spans="2:10" x14ac:dyDescent="0.2">
      <c r="B47" s="28"/>
      <c r="C47" s="56"/>
      <c r="D47" s="28"/>
      <c r="E47" s="28"/>
      <c r="F47" s="28"/>
      <c r="G47" s="28"/>
      <c r="H47" s="28"/>
      <c r="I47" s="28"/>
      <c r="J47" s="28"/>
    </row>
    <row r="48" spans="2:10" s="61" customFormat="1" ht="18" x14ac:dyDescent="0.25">
      <c r="B48" s="81"/>
      <c r="C48" s="81"/>
      <c r="D48" s="77"/>
      <c r="G48" s="77"/>
      <c r="H48" s="77"/>
      <c r="I48" s="77"/>
    </row>
    <row r="49" spans="2:10" s="61" customFormat="1" ht="18" x14ac:dyDescent="0.25">
      <c r="B49" s="82" t="s">
        <v>47</v>
      </c>
      <c r="C49" s="82"/>
      <c r="D49" s="82"/>
      <c r="E49" s="82"/>
      <c r="H49" s="79" t="s">
        <v>44</v>
      </c>
    </row>
    <row r="50" spans="2:10" s="61" customFormat="1" ht="18" x14ac:dyDescent="0.25">
      <c r="B50" s="80" t="s">
        <v>50</v>
      </c>
      <c r="C50" s="80"/>
      <c r="D50" s="80"/>
      <c r="E50" s="80"/>
      <c r="H50" s="79" t="s">
        <v>45</v>
      </c>
    </row>
    <row r="51" spans="2:10" s="61" customFormat="1" ht="18" x14ac:dyDescent="0.25"/>
    <row r="53" spans="2:10" x14ac:dyDescent="0.2">
      <c r="H53" s="57"/>
    </row>
    <row r="56" spans="2:10" x14ac:dyDescent="0.2">
      <c r="J56" s="57"/>
    </row>
  </sheetData>
  <mergeCells count="39">
    <mergeCell ref="B49:E49"/>
    <mergeCell ref="B50:E50"/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59055118110236227" right="0.59055118110236227" top="0.74803149606299213" bottom="0.74803149606299213" header="0" footer="0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Gtos por Cat  Programatica</vt:lpstr>
      <vt:lpstr>Gtos por Cat  Programatica Acum</vt:lpstr>
      <vt:lpstr>'Gtos por Cat  Programatica'!Área_de_impresión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2021-01-18T01:19:50Z</cp:lastPrinted>
  <dcterms:created xsi:type="dcterms:W3CDTF">2020-06-25T16:50:50Z</dcterms:created>
  <dcterms:modified xsi:type="dcterms:W3CDTF">2021-01-18T01:19:56Z</dcterms:modified>
</cp:coreProperties>
</file>