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2.Febrero\3.-Informacion Presupuestal\"/>
    </mc:Choice>
  </mc:AlternateContent>
  <bookViews>
    <workbookView xWindow="0" yWindow="0" windowWidth="20400" windowHeight="7755" activeTab="1"/>
  </bookViews>
  <sheets>
    <sheet name="Clasific Económica Feb" sheetId="1" r:id="rId1"/>
    <sheet name="Clasific Económica Acum" sheetId="2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" l="1"/>
  <c r="I16" i="2" s="1"/>
  <c r="E14" i="2"/>
  <c r="D14" i="2"/>
  <c r="F14" i="2" s="1"/>
  <c r="I14" i="2" s="1"/>
  <c r="H12" i="2"/>
  <c r="H18" i="2" s="1"/>
  <c r="G12" i="2"/>
  <c r="G18" i="2" s="1"/>
  <c r="F12" i="2"/>
  <c r="I12" i="2" s="1"/>
  <c r="E12" i="2"/>
  <c r="E18" i="2" s="1"/>
  <c r="D12" i="2"/>
  <c r="D18" i="2" s="1"/>
  <c r="B6" i="2"/>
  <c r="B2" i="2"/>
  <c r="E18" i="1"/>
  <c r="D18" i="1"/>
  <c r="F16" i="1"/>
  <c r="I16" i="1" s="1"/>
  <c r="F14" i="1"/>
  <c r="I14" i="1" s="1"/>
  <c r="H12" i="1"/>
  <c r="H18" i="1" s="1"/>
  <c r="G12" i="1"/>
  <c r="G18" i="1" s="1"/>
  <c r="F12" i="1"/>
  <c r="B6" i="1"/>
  <c r="I12" i="1" l="1"/>
  <c r="I18" i="1" s="1"/>
  <c r="I18" i="2"/>
  <c r="F18" i="2"/>
  <c r="F18" i="1"/>
</calcChain>
</file>

<file path=xl/sharedStrings.xml><?xml version="1.0" encoding="utf-8"?>
<sst xmlns="http://schemas.openxmlformats.org/spreadsheetml/2006/main" count="47" uniqueCount="24">
  <si>
    <t>Cuenta Pública 2020</t>
  </si>
  <si>
    <t>Casa de las Artesanías del Estado de Yucatán</t>
  </si>
  <si>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</si>
  <si>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</si>
  <si>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</si>
  <si>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</si>
  <si>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</si>
  <si>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</si>
  <si>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</si>
  <si>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</si>
  <si>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</si>
  <si>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</si>
  <si>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</si>
  <si>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</si>
  <si>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</si>
  <si>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</si>
  <si>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</si>
  <si>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</si>
  <si>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ELABORO</t>
  </si>
  <si>
    <t>AUTORIZO</t>
  </si>
  <si>
    <t>C. JORGE GASPAR MEDINA KUK</t>
  </si>
  <si>
    <t>LIC. DAFNE CELINA LÓPEZ OSORIO</t>
  </si>
  <si>
    <t>ENC. TEMP. DEPTO. DE CONTABILIDAD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</si>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</sst>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164" fontId="3" fillId="2" borderId="4" xfId="1" applyNumberFormat="1" applyFont="1" applyFill="1" applyBorder="1" applyAlignment="1" applyProtection="1">
      <alignment horizontal="center" vertical="center"/>
      <protection locked="0"/>
    </xf>
    <xf numFmtId="164" fontId="3" fillId="2" borderId="5" xfId="1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/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justify" vertical="center" wrapText="1"/>
    </xf>
    <xf numFmtId="3" fontId="4" fillId="3" borderId="12" xfId="0" applyNumberFormat="1" applyFont="1" applyFill="1" applyBorder="1" applyAlignment="1">
      <alignment horizontal="right" vertical="center" wrapText="1"/>
    </xf>
    <xf numFmtId="4" fontId="4" fillId="3" borderId="13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13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4" fillId="3" borderId="4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6" fillId="3" borderId="6" xfId="0" applyFont="1" applyFill="1" applyBorder="1" applyAlignment="1">
      <alignment horizontal="justify" vertical="center" wrapText="1"/>
    </xf>
    <xf numFmtId="0" fontId="6" fillId="3" borderId="8" xfId="0" applyFont="1" applyFill="1" applyBorder="1" applyAlignment="1">
      <alignment horizontal="justify" vertical="center" wrapText="1"/>
    </xf>
    <xf numFmtId="4" fontId="4" fillId="3" borderId="14" xfId="0" applyNumberFormat="1" applyFont="1" applyFill="1" applyBorder="1" applyAlignment="1">
      <alignment horizontal="right" vertical="center" wrapText="1"/>
    </xf>
    <xf numFmtId="4" fontId="6" fillId="3" borderId="14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>
      <alignment horizontal="center"/>
    </xf>
    <xf numFmtId="0" fontId="0" fillId="0" borderId="7" xfId="0" applyBorder="1"/>
    <xf numFmtId="0" fontId="7" fillId="0" borderId="0" xfId="0" applyFont="1"/>
    <xf numFmtId="0" fontId="2" fillId="0" borderId="0" xfId="0" applyFont="1"/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wrapText="1" indent="1"/>
    </xf>
    <xf numFmtId="164" fontId="3" fillId="2" borderId="1" xfId="1" applyNumberFormat="1" applyFont="1" applyFill="1" applyBorder="1" applyAlignment="1" applyProtection="1">
      <alignment horizontal="center" vertical="center"/>
    </xf>
    <xf numFmtId="164" fontId="3" fillId="2" borderId="2" xfId="1" applyNumberFormat="1" applyFont="1" applyFill="1" applyBorder="1" applyAlignment="1" applyProtection="1">
      <alignment horizontal="center" vertical="center"/>
    </xf>
    <xf numFmtId="164" fontId="3" fillId="2" borderId="3" xfId="1" applyNumberFormat="1" applyFont="1" applyFill="1" applyBorder="1" applyAlignment="1" applyProtection="1">
      <alignment horizontal="center" vertical="center"/>
    </xf>
    <xf numFmtId="164" fontId="3" fillId="2" borderId="0" xfId="1" applyNumberFormat="1" applyFont="1" applyFill="1" applyBorder="1" applyAlignment="1" applyProtection="1">
      <alignment horizontal="center" vertical="center"/>
      <protection locked="0"/>
    </xf>
    <xf numFmtId="164" fontId="3" fillId="2" borderId="4" xfId="1" applyNumberFormat="1" applyFont="1" applyFill="1" applyBorder="1" applyAlignment="1" applyProtection="1">
      <alignment horizontal="center" vertical="center"/>
    </xf>
    <xf numFmtId="164" fontId="3" fillId="2" borderId="0" xfId="1" applyNumberFormat="1" applyFont="1" applyFill="1" applyBorder="1" applyAlignment="1" applyProtection="1">
      <alignment horizontal="center" vertical="center"/>
    </xf>
    <xf numFmtId="164" fontId="3" fillId="2" borderId="5" xfId="1" applyNumberFormat="1" applyFont="1" applyFill="1" applyBorder="1" applyAlignment="1" applyProtection="1">
      <alignment horizontal="center" vertical="center"/>
    </xf>
    <xf numFmtId="164" fontId="3" fillId="2" borderId="6" xfId="1" applyNumberFormat="1" applyFont="1" applyFill="1" applyBorder="1" applyAlignment="1" applyProtection="1">
      <alignment horizontal="center" vertical="center"/>
    </xf>
    <xf numFmtId="164" fontId="3" fillId="2" borderId="7" xfId="1" applyNumberFormat="1" applyFont="1" applyFill="1" applyBorder="1" applyAlignment="1" applyProtection="1">
      <alignment horizontal="center" vertical="center"/>
    </xf>
    <xf numFmtId="164" fontId="3" fillId="2" borderId="8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left" vertical="center"/>
    </xf>
    <xf numFmtId="164" fontId="5" fillId="2" borderId="3" xfId="1" applyNumberFormat="1" applyFont="1" applyFill="1" applyBorder="1" applyAlignment="1" applyProtection="1">
      <alignment horizontal="left" vertical="center"/>
    </xf>
    <xf numFmtId="164" fontId="5" fillId="2" borderId="4" xfId="1" applyNumberFormat="1" applyFont="1" applyFill="1" applyBorder="1" applyAlignment="1" applyProtection="1">
      <alignment horizontal="left" vertical="center"/>
    </xf>
    <xf numFmtId="164" fontId="5" fillId="2" borderId="5" xfId="1" applyNumberFormat="1" applyFont="1" applyFill="1" applyBorder="1" applyAlignment="1" applyProtection="1">
      <alignment horizontal="left" vertical="center"/>
    </xf>
    <xf numFmtId="164" fontId="5" fillId="2" borderId="6" xfId="1" applyNumberFormat="1" applyFont="1" applyFill="1" applyBorder="1" applyAlignment="1" applyProtection="1">
      <alignment horizontal="left" vertical="center"/>
    </xf>
    <xf numFmtId="164" fontId="5" fillId="2" borderId="8" xfId="1" applyNumberFormat="1" applyFont="1" applyFill="1" applyBorder="1" applyAlignment="1" applyProtection="1">
      <alignment horizontal="left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10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6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2.Febrero/3%20Informaci&#243;n%20Presupuestaria%20Feb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2.Febrero/3%20Informaci&#243;n%20Presupuestaria%20Feb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16">
          <cell r="G16">
            <v>1408440.12</v>
          </cell>
          <cell r="H16">
            <v>1408440.12</v>
          </cell>
        </row>
      </sheetData>
      <sheetData sheetId="1">
        <row r="7">
          <cell r="B7" t="str">
            <v>Del 1 al 29 de Febrero de 2020</v>
          </cell>
          <cell r="C7"/>
          <cell r="D7"/>
          <cell r="E7"/>
          <cell r="F7"/>
          <cell r="G7"/>
          <cell r="H7"/>
          <cell r="I7"/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6">
          <cell r="B6" t="str">
            <v>Cuenta Pública 2020</v>
          </cell>
          <cell r="C6"/>
          <cell r="D6"/>
          <cell r="E6"/>
          <cell r="F6"/>
          <cell r="G6"/>
          <cell r="H6"/>
          <cell r="I6"/>
        </row>
        <row r="10">
          <cell r="B10" t="str">
            <v>Del 1 de Enero al 29 de Febrero de 2020</v>
          </cell>
          <cell r="C10"/>
          <cell r="D10"/>
          <cell r="E10"/>
          <cell r="F10"/>
          <cell r="G10"/>
          <cell r="H10"/>
          <cell r="I10"/>
        </row>
        <row r="16">
          <cell r="H16">
            <v>2631804.02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4"/>
  <sheetViews>
    <sheetView topLeftCell="A13" workbookViewId="0"/>
  </sheetViews>
  <sheetFormatPr baseColWidth="10" defaultRowHeight="15" x14ac:dyDescent="0.25"/>
  <cols>
    <col min="1" max="1" width="4.5703125" customWidth="1"/>
  </cols>
  <sheetData>
    <row r="2" spans="2:11" x14ac:dyDescent="0.25">
      <c r="B2" s="24" t="s">
        <v>0</v>
      </c>
      <c r="C2" s="25"/>
      <c r="D2" s="25"/>
      <c r="E2" s="25"/>
      <c r="F2" s="25"/>
      <c r="G2" s="25"/>
      <c r="H2" s="25"/>
      <c r="I2" s="26"/>
    </row>
    <row r="3" spans="2:11" x14ac:dyDescent="0.25">
      <c r="B3" s="1"/>
      <c r="C3" s="27" t="s">
        <v>1</v>
      </c>
      <c r="D3" s="27"/>
      <c r="E3" s="27"/>
      <c r="F3" s="27"/>
      <c r="G3" s="27"/>
      <c r="H3" s="27"/>
      <c r="I3" s="2"/>
    </row>
    <row r="4" spans="2:11" x14ac:dyDescent="0.25">
      <c r="B4" s="28" t="s">
        <v>2</v>
      </c>
      <c r="C4" s="29"/>
      <c r="D4" s="29"/>
      <c r="E4" s="29"/>
      <c r="F4" s="29"/>
      <c r="G4" s="29"/>
      <c r="H4" s="29"/>
      <c r="I4" s="30"/>
    </row>
    <row r="5" spans="2:11" x14ac:dyDescent="0.25">
      <c r="B5" s="28" t="s">
        <v>3</v>
      </c>
      <c r="C5" s="29"/>
      <c r="D5" s="29"/>
      <c r="E5" s="29"/>
      <c r="F5" s="29"/>
      <c r="G5" s="29"/>
      <c r="H5" s="29"/>
      <c r="I5" s="30"/>
    </row>
    <row r="6" spans="2:11" x14ac:dyDescent="0.25">
      <c r="B6" s="31" t="str">
        <f>+'[1]Clasific por Obj del Gto'!B7:I7</f>
        <v>Del 1 al 29 de Febrero de 2020</v>
      </c>
      <c r="C6" s="32"/>
      <c r="D6" s="32"/>
      <c r="E6" s="32"/>
      <c r="F6" s="32"/>
      <c r="G6" s="32"/>
      <c r="H6" s="32"/>
      <c r="I6" s="33"/>
    </row>
    <row r="7" spans="2:11" x14ac:dyDescent="0.25">
      <c r="B7" s="3"/>
      <c r="C7" s="3"/>
      <c r="D7" s="3"/>
      <c r="E7" s="3"/>
      <c r="F7" s="3"/>
      <c r="G7" s="3"/>
      <c r="H7" s="3"/>
      <c r="I7" s="3"/>
    </row>
    <row r="8" spans="2:11" x14ac:dyDescent="0.25">
      <c r="B8" s="34" t="s">
        <v>4</v>
      </c>
      <c r="C8" s="35"/>
      <c r="D8" s="40" t="s">
        <v>5</v>
      </c>
      <c r="E8" s="41"/>
      <c r="F8" s="41"/>
      <c r="G8" s="41"/>
      <c r="H8" s="42"/>
      <c r="I8" s="43" t="s">
        <v>6</v>
      </c>
    </row>
    <row r="9" spans="2:11" ht="48" x14ac:dyDescent="0.25">
      <c r="B9" s="36"/>
      <c r="C9" s="37"/>
      <c r="D9" s="4" t="s">
        <v>7</v>
      </c>
      <c r="E9" s="5" t="s">
        <v>8</v>
      </c>
      <c r="F9" s="4" t="s">
        <v>9</v>
      </c>
      <c r="G9" s="4" t="s">
        <v>10</v>
      </c>
      <c r="H9" s="4" t="s">
        <v>11</v>
      </c>
      <c r="I9" s="44"/>
    </row>
    <row r="10" spans="2:11" x14ac:dyDescent="0.25">
      <c r="B10" s="38"/>
      <c r="C10" s="39"/>
      <c r="D10" s="4">
        <v>1</v>
      </c>
      <c r="E10" s="4">
        <v>2</v>
      </c>
      <c r="F10" s="4" t="s">
        <v>12</v>
      </c>
      <c r="G10" s="4">
        <v>4</v>
      </c>
      <c r="H10" s="4">
        <v>5</v>
      </c>
      <c r="I10" s="4" t="s">
        <v>13</v>
      </c>
    </row>
    <row r="11" spans="2:11" x14ac:dyDescent="0.25">
      <c r="B11" s="6"/>
      <c r="C11" s="7"/>
      <c r="D11" s="8"/>
      <c r="E11" s="8"/>
      <c r="F11" s="8"/>
      <c r="G11" s="8"/>
      <c r="H11" s="8"/>
      <c r="I11" s="8"/>
    </row>
    <row r="12" spans="2:11" x14ac:dyDescent="0.25">
      <c r="B12" s="22" t="s">
        <v>14</v>
      </c>
      <c r="C12" s="23"/>
      <c r="D12" s="9">
        <v>1757736</v>
      </c>
      <c r="E12" s="9">
        <v>137620.39000000001</v>
      </c>
      <c r="F12" s="10">
        <f>+D12+E12</f>
        <v>1895356.3900000001</v>
      </c>
      <c r="G12" s="9">
        <f>+'[1]Clasific Admtva'!G16</f>
        <v>1408440.12</v>
      </c>
      <c r="H12" s="9">
        <f>'[1]Clasific Admtva'!H16</f>
        <v>1408440.12</v>
      </c>
      <c r="I12" s="10">
        <f>IF(AND(F12&gt;=0,G12&gt;=0),(F12-G12),"-")</f>
        <v>486916.27</v>
      </c>
      <c r="K12" s="11"/>
    </row>
    <row r="13" spans="2:11" x14ac:dyDescent="0.25">
      <c r="B13" s="12"/>
      <c r="C13" s="13"/>
      <c r="D13" s="10"/>
      <c r="E13" s="10"/>
      <c r="F13" s="10"/>
      <c r="G13" s="10"/>
      <c r="H13" s="10"/>
      <c r="I13" s="10"/>
    </row>
    <row r="14" spans="2:11" x14ac:dyDescent="0.25">
      <c r="B14" s="22" t="s">
        <v>15</v>
      </c>
      <c r="C14" s="23"/>
      <c r="D14" s="9">
        <v>10000</v>
      </c>
      <c r="E14" s="9">
        <v>-10000</v>
      </c>
      <c r="F14" s="10" t="str">
        <f>IF(AND(D14&gt;=0,E14&gt;=0),(D14+E14),"0.00")</f>
        <v>0.00</v>
      </c>
      <c r="G14" s="9">
        <v>0</v>
      </c>
      <c r="H14" s="9">
        <v>0</v>
      </c>
      <c r="I14" s="10">
        <f>IF(AND(F14&gt;=0,G14&gt;=0),(F14-G14),"-")</f>
        <v>0</v>
      </c>
    </row>
    <row r="15" spans="2:11" x14ac:dyDescent="0.25">
      <c r="B15" s="12"/>
      <c r="C15" s="13"/>
      <c r="D15" s="10"/>
      <c r="E15" s="10"/>
      <c r="F15" s="10"/>
      <c r="G15" s="10"/>
      <c r="H15" s="10"/>
      <c r="I15" s="10"/>
    </row>
    <row r="16" spans="2:11" ht="39.75" customHeight="1" x14ac:dyDescent="0.25">
      <c r="B16" s="22" t="s">
        <v>16</v>
      </c>
      <c r="C16" s="23"/>
      <c r="D16" s="9"/>
      <c r="E16" s="9"/>
      <c r="F16" s="10">
        <f>IF(AND(D16&gt;=0,E16&gt;=0),(D16+E16),"-")</f>
        <v>0</v>
      </c>
      <c r="G16" s="9"/>
      <c r="H16" s="9"/>
      <c r="I16" s="10">
        <f>IF(AND(F16&gt;=0,G16&gt;=0),(F16-G16),"-")</f>
        <v>0</v>
      </c>
    </row>
    <row r="17" spans="2:9" x14ac:dyDescent="0.25">
      <c r="B17" s="14"/>
      <c r="C17" s="15"/>
      <c r="D17" s="16"/>
      <c r="E17" s="16"/>
      <c r="F17" s="16"/>
      <c r="G17" s="16"/>
      <c r="H17" s="16"/>
      <c r="I17" s="16"/>
    </row>
    <row r="18" spans="2:9" ht="22.5" x14ac:dyDescent="0.25">
      <c r="B18" s="14"/>
      <c r="C18" s="15" t="s">
        <v>17</v>
      </c>
      <c r="D18" s="17">
        <f t="shared" ref="D18:I18" si="0">SUM(D12+D14+D16)</f>
        <v>1767736</v>
      </c>
      <c r="E18" s="17">
        <f t="shared" si="0"/>
        <v>127620.39000000001</v>
      </c>
      <c r="F18" s="17">
        <f>SUM(F12+F14+F16)</f>
        <v>1895356.3900000001</v>
      </c>
      <c r="G18" s="17">
        <f t="shared" si="0"/>
        <v>1408440.12</v>
      </c>
      <c r="H18" s="17">
        <f t="shared" si="0"/>
        <v>1408440.12</v>
      </c>
      <c r="I18" s="17">
        <f t="shared" si="0"/>
        <v>486916.27</v>
      </c>
    </row>
    <row r="20" spans="2:9" x14ac:dyDescent="0.25">
      <c r="C20" s="18" t="s">
        <v>18</v>
      </c>
      <c r="H20" s="18" t="s">
        <v>19</v>
      </c>
    </row>
    <row r="22" spans="2:9" x14ac:dyDescent="0.25">
      <c r="B22" s="19"/>
      <c r="C22" s="19"/>
      <c r="D22" s="19"/>
      <c r="G22" s="19"/>
      <c r="H22" s="19"/>
      <c r="I22" s="19"/>
    </row>
    <row r="23" spans="2:9" x14ac:dyDescent="0.25">
      <c r="B23" s="20"/>
      <c r="C23" s="18" t="s">
        <v>20</v>
      </c>
      <c r="D23" s="21"/>
      <c r="E23" s="21"/>
      <c r="F23" s="21"/>
      <c r="G23" s="21"/>
      <c r="H23" s="18" t="s">
        <v>21</v>
      </c>
    </row>
    <row r="24" spans="2:9" x14ac:dyDescent="0.25">
      <c r="C24" s="18" t="s">
        <v>22</v>
      </c>
      <c r="D24" s="21"/>
      <c r="E24" s="21"/>
      <c r="F24" s="21"/>
      <c r="G24" s="21"/>
      <c r="H24" s="18" t="s">
        <v>23</v>
      </c>
    </row>
  </sheetData>
  <mergeCells count="11">
    <mergeCell ref="B12:C12"/>
    <mergeCell ref="B14:C14"/>
    <mergeCell ref="B16:C16"/>
    <mergeCell ref="B2:I2"/>
    <mergeCell ref="C3:H3"/>
    <mergeCell ref="B4:I4"/>
    <mergeCell ref="B5:I5"/>
    <mergeCell ref="B6:I6"/>
    <mergeCell ref="B8:C10"/>
    <mergeCell ref="D8:H8"/>
    <mergeCell ref="I8:I9"/>
  </mergeCells>
  <pageMargins left="0.19685039370078741" right="0.19685039370078741" top="0.19685039370078741" bottom="0.19685039370078741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4"/>
  <sheetViews>
    <sheetView tabSelected="1" workbookViewId="0"/>
  </sheetViews>
  <sheetFormatPr baseColWidth="10" defaultRowHeight="15" x14ac:dyDescent="0.25"/>
  <cols>
    <col min="1" max="1" width="4.5703125" customWidth="1"/>
  </cols>
  <sheetData>
    <row r="2" spans="2:9" x14ac:dyDescent="0.25">
      <c r="B2" s="24" t="str">
        <f>+'[2]Clasific Admtva'!B6:I6</f>
        <v>Cuenta Pública 2020</v>
      </c>
      <c r="C2" s="25"/>
      <c r="D2" s="25"/>
      <c r="E2" s="25"/>
      <c r="F2" s="25"/>
      <c r="G2" s="25"/>
      <c r="H2" s="25"/>
      <c r="I2" s="26"/>
    </row>
    <row r="3" spans="2:9" x14ac:dyDescent="0.25">
      <c r="B3" s="1"/>
      <c r="C3" s="27" t="s">
        <v>1</v>
      </c>
      <c r="D3" s="27"/>
      <c r="E3" s="27"/>
      <c r="F3" s="27"/>
      <c r="G3" s="27"/>
      <c r="H3" s="27"/>
      <c r="I3" s="2"/>
    </row>
    <row r="4" spans="2:9" x14ac:dyDescent="0.25">
      <c r="B4" s="28" t="s">
        <v>2</v>
      </c>
      <c r="C4" s="29"/>
      <c r="D4" s="29"/>
      <c r="E4" s="29"/>
      <c r="F4" s="29"/>
      <c r="G4" s="29"/>
      <c r="H4" s="29"/>
      <c r="I4" s="30"/>
    </row>
    <row r="5" spans="2:9" x14ac:dyDescent="0.25">
      <c r="B5" s="28" t="s">
        <v>3</v>
      </c>
      <c r="C5" s="29"/>
      <c r="D5" s="29"/>
      <c r="E5" s="29"/>
      <c r="F5" s="29"/>
      <c r="G5" s="29"/>
      <c r="H5" s="29"/>
      <c r="I5" s="30"/>
    </row>
    <row r="6" spans="2:9" x14ac:dyDescent="0.25">
      <c r="B6" s="31" t="str">
        <f>+'[2]Clasific Admtva'!B10:I10</f>
        <v>Del 1 de Enero al 29 de Febrero de 2020</v>
      </c>
      <c r="C6" s="32"/>
      <c r="D6" s="32"/>
      <c r="E6" s="32"/>
      <c r="F6" s="32"/>
      <c r="G6" s="32"/>
      <c r="H6" s="32"/>
      <c r="I6" s="33"/>
    </row>
    <row r="7" spans="2:9" x14ac:dyDescent="0.25">
      <c r="B7" s="3"/>
      <c r="C7" s="3"/>
      <c r="D7" s="3"/>
      <c r="E7" s="3"/>
      <c r="F7" s="3"/>
      <c r="G7" s="3"/>
      <c r="H7" s="3"/>
      <c r="I7" s="3"/>
    </row>
    <row r="8" spans="2:9" x14ac:dyDescent="0.25">
      <c r="B8" s="34" t="s">
        <v>4</v>
      </c>
      <c r="C8" s="35"/>
      <c r="D8" s="40" t="s">
        <v>5</v>
      </c>
      <c r="E8" s="41"/>
      <c r="F8" s="41"/>
      <c r="G8" s="41"/>
      <c r="H8" s="42"/>
      <c r="I8" s="43" t="s">
        <v>6</v>
      </c>
    </row>
    <row r="9" spans="2:9" ht="48" x14ac:dyDescent="0.25">
      <c r="B9" s="36"/>
      <c r="C9" s="37"/>
      <c r="D9" s="4" t="s">
        <v>7</v>
      </c>
      <c r="E9" s="5" t="s">
        <v>8</v>
      </c>
      <c r="F9" s="4" t="s">
        <v>9</v>
      </c>
      <c r="G9" s="4" t="s">
        <v>10</v>
      </c>
      <c r="H9" s="4" t="s">
        <v>11</v>
      </c>
      <c r="I9" s="44"/>
    </row>
    <row r="10" spans="2:9" x14ac:dyDescent="0.25">
      <c r="B10" s="38"/>
      <c r="C10" s="39"/>
      <c r="D10" s="4">
        <v>1</v>
      </c>
      <c r="E10" s="4">
        <v>2</v>
      </c>
      <c r="F10" s="4" t="s">
        <v>12</v>
      </c>
      <c r="G10" s="4">
        <v>4</v>
      </c>
      <c r="H10" s="4">
        <v>5</v>
      </c>
      <c r="I10" s="4" t="s">
        <v>13</v>
      </c>
    </row>
    <row r="11" spans="2:9" x14ac:dyDescent="0.25">
      <c r="B11" s="6"/>
      <c r="C11" s="7"/>
      <c r="D11" s="8"/>
      <c r="E11" s="8"/>
      <c r="F11" s="8"/>
      <c r="G11" s="8"/>
      <c r="H11" s="8"/>
      <c r="I11" s="8"/>
    </row>
    <row r="12" spans="2:9" x14ac:dyDescent="0.25">
      <c r="B12" s="22" t="s">
        <v>14</v>
      </c>
      <c r="C12" s="23"/>
      <c r="D12" s="9">
        <f>1504555+1757736</f>
        <v>3262291</v>
      </c>
      <c r="E12" s="9">
        <f>14091.3+137620.39</f>
        <v>151711.69</v>
      </c>
      <c r="F12" s="10">
        <f>+D12+E12</f>
        <v>3414002.69</v>
      </c>
      <c r="G12" s="9">
        <f>1223363.9+1408440.12</f>
        <v>2631804.02</v>
      </c>
      <c r="H12" s="9">
        <f>+'[2]Clasific Admtva'!H16</f>
        <v>2631804.02</v>
      </c>
      <c r="I12" s="10">
        <f>+F12-G12</f>
        <v>782198.66999999993</v>
      </c>
    </row>
    <row r="13" spans="2:9" x14ac:dyDescent="0.25">
      <c r="B13" s="12"/>
      <c r="C13" s="13"/>
      <c r="D13" s="10"/>
      <c r="E13" s="10"/>
      <c r="F13" s="10"/>
      <c r="G13" s="10"/>
      <c r="H13" s="10"/>
      <c r="I13" s="10"/>
    </row>
    <row r="14" spans="2:9" x14ac:dyDescent="0.25">
      <c r="B14" s="22" t="s">
        <v>15</v>
      </c>
      <c r="C14" s="23"/>
      <c r="D14" s="9">
        <f>10000+10000</f>
        <v>20000</v>
      </c>
      <c r="E14" s="9">
        <f>0-10000</f>
        <v>-10000</v>
      </c>
      <c r="F14" s="10">
        <f>+D14+E14</f>
        <v>10000</v>
      </c>
      <c r="G14" s="9">
        <v>0</v>
      </c>
      <c r="H14" s="9">
        <v>0</v>
      </c>
      <c r="I14" s="10">
        <f>IF(AND(F14&gt;=0,G14&gt;=0),(F14-G14),"-")</f>
        <v>10000</v>
      </c>
    </row>
    <row r="15" spans="2:9" x14ac:dyDescent="0.25">
      <c r="B15" s="12"/>
      <c r="C15" s="13"/>
      <c r="D15" s="10"/>
      <c r="E15" s="10"/>
      <c r="F15" s="10"/>
      <c r="G15" s="10"/>
      <c r="H15" s="10"/>
      <c r="I15" s="10"/>
    </row>
    <row r="16" spans="2:9" x14ac:dyDescent="0.25">
      <c r="B16" s="22" t="s">
        <v>16</v>
      </c>
      <c r="C16" s="23"/>
      <c r="D16" s="9"/>
      <c r="E16" s="9"/>
      <c r="F16" s="10">
        <f>IF(AND(D16&gt;=0,E16&gt;=0),(D16+E16),"-")</f>
        <v>0</v>
      </c>
      <c r="G16" s="9"/>
      <c r="H16" s="9"/>
      <c r="I16" s="10">
        <f>IF(AND(F16&gt;=0,G16&gt;=0),(F16-G16),"-")</f>
        <v>0</v>
      </c>
    </row>
    <row r="17" spans="2:9" ht="39.75" customHeight="1" x14ac:dyDescent="0.25">
      <c r="B17" s="14"/>
      <c r="C17" s="15"/>
      <c r="D17" s="16"/>
      <c r="E17" s="16"/>
      <c r="F17" s="16"/>
      <c r="G17" s="16"/>
      <c r="H17" s="16"/>
      <c r="I17" s="16"/>
    </row>
    <row r="18" spans="2:9" ht="22.5" x14ac:dyDescent="0.25">
      <c r="B18" s="14"/>
      <c r="C18" s="15" t="s">
        <v>17</v>
      </c>
      <c r="D18" s="17">
        <f t="shared" ref="D18:I18" si="0">SUM(D12+D14+D16)</f>
        <v>3282291</v>
      </c>
      <c r="E18" s="17">
        <f t="shared" si="0"/>
        <v>141711.69</v>
      </c>
      <c r="F18" s="17">
        <f t="shared" si="0"/>
        <v>3424002.69</v>
      </c>
      <c r="G18" s="17">
        <f t="shared" si="0"/>
        <v>2631804.02</v>
      </c>
      <c r="H18" s="17">
        <f t="shared" si="0"/>
        <v>2631804.02</v>
      </c>
      <c r="I18" s="17">
        <f t="shared" si="0"/>
        <v>792198.66999999993</v>
      </c>
    </row>
    <row r="19" spans="2:9" x14ac:dyDescent="0.25">
      <c r="G19" s="11"/>
      <c r="H19" s="11"/>
    </row>
    <row r="20" spans="2:9" x14ac:dyDescent="0.25">
      <c r="C20" s="18" t="s">
        <v>18</v>
      </c>
      <c r="H20" s="18" t="s">
        <v>19</v>
      </c>
    </row>
    <row r="22" spans="2:9" x14ac:dyDescent="0.25">
      <c r="B22" s="19"/>
      <c r="C22" s="19"/>
      <c r="D22" s="19"/>
      <c r="G22" s="19"/>
      <c r="H22" s="19"/>
      <c r="I22" s="19"/>
    </row>
    <row r="23" spans="2:9" x14ac:dyDescent="0.25">
      <c r="B23" s="20"/>
      <c r="C23" s="18" t="s">
        <v>20</v>
      </c>
      <c r="D23" s="21"/>
      <c r="E23" s="21"/>
      <c r="F23" s="21"/>
      <c r="G23" s="21"/>
      <c r="H23" s="18" t="s">
        <v>21</v>
      </c>
    </row>
    <row r="24" spans="2:9" x14ac:dyDescent="0.25">
      <c r="C24" s="18" t="s">
        <v>22</v>
      </c>
      <c r="D24" s="21"/>
      <c r="E24" s="21"/>
      <c r="F24" s="21"/>
      <c r="G24" s="21"/>
      <c r="H24" s="18" t="s">
        <v>23</v>
      </c>
    </row>
  </sheetData>
  <mergeCells count="11">
    <mergeCell ref="B12:C12"/>
    <mergeCell ref="B14:C14"/>
    <mergeCell ref="B16:C16"/>
    <mergeCell ref="B2:I2"/>
    <mergeCell ref="C3:H3"/>
    <mergeCell ref="B4:I4"/>
    <mergeCell ref="B5:I5"/>
    <mergeCell ref="B6:I6"/>
    <mergeCell ref="B8:C10"/>
    <mergeCell ref="D8:H8"/>
    <mergeCell ref="I8:I9"/>
  </mergeCells>
  <pageMargins left="0.19685039370078741" right="0.19685039370078741" top="0.19685039370078741" bottom="0.19685039370078741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Económica Feb</vt:lpstr>
      <vt:lpstr>Clasific Económica Acum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2020-05-18T17:40:32Z</dcterms:created>
  <dcterms:modified xsi:type="dcterms:W3CDTF">2020-05-21T16:59:16Z</dcterms:modified>
</cp:coreProperties>
</file>