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7.Julio\2.-Informacion Contable\"/>
    </mc:Choice>
  </mc:AlternateContent>
  <bookViews>
    <workbookView xWindow="0" yWindow="0" windowWidth="23955" windowHeight="9225" firstSheet="6" activeTab="6"/>
  </bookViews>
  <sheets>
    <sheet name="Edo de Act Enero 20" sheetId="2" state="hidden" r:id="rId1"/>
    <sheet name="Edo de Act Febrero 2020" sheetId="1" state="hidden" r:id="rId2"/>
    <sheet name="Edo de Act Marzo 2020" sheetId="4" state="hidden" r:id="rId3"/>
    <sheet name="Edo de Act Abril 2020" sheetId="5" state="hidden" r:id="rId4"/>
    <sheet name="Edo de Act Mayo 2020" sheetId="6" state="hidden" r:id="rId5"/>
    <sheet name="Edo de Act Junio 2020" sheetId="7" state="hidden" r:id="rId6"/>
    <sheet name="Edo de Act Julio 2020" sheetId="8" r:id="rId7"/>
    <sheet name="Edo de Act Acum Julio" sheetId="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3" l="1"/>
  <c r="I46" i="3"/>
  <c r="I45" i="3"/>
  <c r="I44" i="3"/>
  <c r="I37" i="3"/>
  <c r="I36" i="3"/>
  <c r="I35" i="3"/>
  <c r="I34" i="3"/>
  <c r="I33" i="3"/>
  <c r="I31" i="3"/>
  <c r="I30" i="3"/>
  <c r="I26" i="3"/>
  <c r="I20" i="3"/>
  <c r="I19" i="3"/>
  <c r="I18" i="3"/>
  <c r="I17" i="3"/>
  <c r="I16" i="3"/>
  <c r="I15" i="3"/>
  <c r="I14" i="3"/>
  <c r="E77" i="3"/>
  <c r="E76" i="3"/>
  <c r="E75" i="3"/>
  <c r="E74" i="3"/>
  <c r="E73" i="3"/>
  <c r="E37" i="3"/>
  <c r="E36" i="3"/>
  <c r="E35" i="3"/>
  <c r="E34" i="3"/>
  <c r="E33" i="3"/>
  <c r="E26" i="3"/>
  <c r="E72" i="3" l="1"/>
  <c r="E46" i="3" l="1"/>
  <c r="E45" i="3"/>
  <c r="E44" i="3"/>
  <c r="E31" i="3"/>
  <c r="E30" i="3"/>
  <c r="E20" i="3"/>
  <c r="E19" i="3"/>
  <c r="E17" i="3"/>
  <c r="E16" i="3"/>
  <c r="E15" i="3"/>
  <c r="E14" i="3"/>
  <c r="E18" i="3"/>
  <c r="I71" i="8" l="1"/>
  <c r="E71" i="8"/>
  <c r="H58" i="8"/>
  <c r="I43" i="8"/>
  <c r="E43" i="8"/>
  <c r="E82" i="8" s="1"/>
  <c r="F40" i="8"/>
  <c r="H59" i="8" s="1"/>
  <c r="I32" i="8"/>
  <c r="E32" i="8"/>
  <c r="I28" i="8"/>
  <c r="I22" i="8" s="1"/>
  <c r="E28" i="8"/>
  <c r="E22" i="8" s="1"/>
  <c r="I13" i="8"/>
  <c r="E13" i="8"/>
  <c r="I82" i="8" l="1"/>
  <c r="E39" i="8"/>
  <c r="E84" i="8" s="1"/>
  <c r="I39" i="8"/>
  <c r="I71" i="7"/>
  <c r="E71" i="7"/>
  <c r="H58" i="7"/>
  <c r="I43" i="7"/>
  <c r="E43" i="7"/>
  <c r="F40" i="7"/>
  <c r="H59" i="7" s="1"/>
  <c r="I32" i="7"/>
  <c r="E32" i="7"/>
  <c r="E28" i="7"/>
  <c r="E22" i="7" s="1"/>
  <c r="I28" i="7"/>
  <c r="I22" i="7" s="1"/>
  <c r="I13" i="7"/>
  <c r="E13" i="7"/>
  <c r="I84" i="8" l="1"/>
  <c r="I82" i="7"/>
  <c r="I39" i="7"/>
  <c r="E82" i="7"/>
  <c r="E39" i="7"/>
  <c r="E84" i="7" s="1"/>
  <c r="I84" i="7" l="1"/>
  <c r="E30" i="6"/>
  <c r="E31" i="6"/>
  <c r="E28" i="6"/>
  <c r="E22" i="6" s="1"/>
  <c r="E20" i="6"/>
  <c r="I71" i="6"/>
  <c r="E71" i="6"/>
  <c r="H58" i="6"/>
  <c r="I43" i="6"/>
  <c r="E43" i="6"/>
  <c r="F40" i="6"/>
  <c r="H59" i="6" s="1"/>
  <c r="I32" i="6"/>
  <c r="E32" i="6"/>
  <c r="I28" i="6"/>
  <c r="I22" i="6"/>
  <c r="I13" i="6"/>
  <c r="I39" i="6" s="1"/>
  <c r="E13" i="6"/>
  <c r="I82" i="6" l="1"/>
  <c r="I84" i="6" s="1"/>
  <c r="E82" i="6"/>
  <c r="E39" i="6"/>
  <c r="E84" i="6" s="1"/>
  <c r="I77" i="3"/>
  <c r="H77" i="3"/>
  <c r="F77" i="3"/>
  <c r="I76" i="3"/>
  <c r="H76" i="3"/>
  <c r="F76" i="3"/>
  <c r="I75" i="3"/>
  <c r="H75" i="3"/>
  <c r="F75" i="3"/>
  <c r="I74" i="3"/>
  <c r="H74" i="3"/>
  <c r="F74" i="3"/>
  <c r="I73" i="3"/>
  <c r="H73" i="3"/>
  <c r="F73" i="3"/>
  <c r="H72" i="3"/>
  <c r="F72" i="3"/>
  <c r="H46" i="3"/>
  <c r="F46" i="3"/>
  <c r="H45" i="3"/>
  <c r="F45" i="3"/>
  <c r="H44" i="3"/>
  <c r="F44" i="3"/>
  <c r="H37" i="3"/>
  <c r="F37" i="3"/>
  <c r="H36" i="3"/>
  <c r="F36" i="3"/>
  <c r="H35" i="3"/>
  <c r="F35" i="3"/>
  <c r="H34" i="3"/>
  <c r="F34" i="3"/>
  <c r="H33" i="3"/>
  <c r="F33" i="3"/>
  <c r="H31" i="3"/>
  <c r="F31" i="3"/>
  <c r="H30" i="3"/>
  <c r="F30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I71" i="5"/>
  <c r="E71" i="5"/>
  <c r="H58" i="5"/>
  <c r="I43" i="5"/>
  <c r="E43" i="5"/>
  <c r="E82" i="5" s="1"/>
  <c r="F40" i="5"/>
  <c r="H59" i="5" s="1"/>
  <c r="I32" i="5"/>
  <c r="E32" i="5"/>
  <c r="I28" i="5"/>
  <c r="I22" i="5" s="1"/>
  <c r="E28" i="5"/>
  <c r="E22" i="5" s="1"/>
  <c r="I13" i="5"/>
  <c r="I39" i="5" s="1"/>
  <c r="E13" i="5"/>
  <c r="I82" i="5" l="1"/>
  <c r="I84" i="5" s="1"/>
  <c r="E39" i="5"/>
  <c r="E84" i="5" s="1"/>
  <c r="I71" i="4" l="1"/>
  <c r="E71" i="4"/>
  <c r="H58" i="4"/>
  <c r="I43" i="4"/>
  <c r="I82" i="4" s="1"/>
  <c r="E43" i="4"/>
  <c r="E82" i="4" s="1"/>
  <c r="F40" i="4"/>
  <c r="H59" i="4" s="1"/>
  <c r="I32" i="4"/>
  <c r="E32" i="4"/>
  <c r="I28" i="4"/>
  <c r="I22" i="4" s="1"/>
  <c r="E28" i="4"/>
  <c r="E22" i="4" s="1"/>
  <c r="I13" i="4"/>
  <c r="E13" i="4"/>
  <c r="E39" i="4" l="1"/>
  <c r="E84" i="4" s="1"/>
  <c r="I39" i="4"/>
  <c r="I84" i="4" s="1"/>
  <c r="E32" i="3"/>
  <c r="E28" i="3"/>
  <c r="E22" i="3" s="1"/>
  <c r="I13" i="3"/>
  <c r="E13" i="1"/>
  <c r="E84" i="2"/>
  <c r="E82" i="2"/>
  <c r="E71" i="2"/>
  <c r="E43" i="2"/>
  <c r="E39" i="2"/>
  <c r="E32" i="2"/>
  <c r="E28" i="2"/>
  <c r="E22" i="2"/>
  <c r="E13" i="2"/>
  <c r="E43" i="3"/>
  <c r="I28" i="3"/>
  <c r="I22" i="3" s="1"/>
  <c r="I71" i="3"/>
  <c r="E71" i="3"/>
  <c r="H58" i="3"/>
  <c r="I43" i="3"/>
  <c r="F40" i="3"/>
  <c r="I32" i="3"/>
  <c r="H59" i="3" l="1"/>
  <c r="E13" i="3"/>
  <c r="E39" i="3" s="1"/>
  <c r="I82" i="3"/>
  <c r="E82" i="3"/>
  <c r="I39" i="3"/>
  <c r="E84" i="3" l="1"/>
  <c r="I84" i="3"/>
  <c r="I13" i="2"/>
  <c r="I22" i="2"/>
  <c r="I39" i="2" s="1"/>
  <c r="I84" i="2" s="1"/>
  <c r="I28" i="2"/>
  <c r="I32" i="2"/>
  <c r="F40" i="2"/>
  <c r="I43" i="2"/>
  <c r="H58" i="2"/>
  <c r="H59" i="2"/>
  <c r="I71" i="2"/>
  <c r="I82" i="2" s="1"/>
  <c r="I71" i="1" l="1"/>
  <c r="E71" i="1"/>
  <c r="I43" i="1"/>
  <c r="I82" i="1" s="1"/>
  <c r="E43" i="1"/>
  <c r="E82" i="1" s="1"/>
  <c r="I13" i="1"/>
  <c r="I28" i="1"/>
  <c r="I32" i="1"/>
  <c r="E22" i="1"/>
  <c r="E32" i="1"/>
  <c r="I22" i="1"/>
  <c r="E28" i="1"/>
  <c r="E39" i="1" l="1"/>
  <c r="E84" i="1" s="1"/>
  <c r="I39" i="1"/>
  <c r="I84" i="1" s="1"/>
  <c r="H58" i="1"/>
  <c r="F40" i="1"/>
  <c r="H59" i="1" l="1"/>
</calcChain>
</file>

<file path=xl/sharedStrings.xml><?xml version="1.0" encoding="utf-8"?>
<sst xmlns="http://schemas.openxmlformats.org/spreadsheetml/2006/main" count="608" uniqueCount="83">
  <si>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</si>
  <si>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</si>
  <si>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</si>
  <si>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</si>
  <si>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</si>
  <si>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</si>
  <si>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</si>
  <si>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</si>
  <si>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</si>
  <si>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</si>
  <si>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</si>
  <si>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</si>
  <si>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</si>
  <si>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</si>
  <si>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</si>
  <si>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</si>
  <si>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</si>
  <si>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</si>
  <si>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</si>
  <si>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</si>
  <si>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</si>
  <si>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</si>
  <si>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</si>
  <si>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</si>
  <si>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</si>
  <si>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</si>
  <si>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</si>
  <si>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</si>
  <si>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</si>
  <si>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</si>
  <si>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</si>
  <si>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</si>
  <si>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</si>
  <si>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</si>
  <si>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</si>
  <si>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</si>
  <si>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</si>
  <si>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</si>
  <si>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</si>
  <si>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</si>
  <si>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</si>
  <si>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</si>
  <si>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</si>
  <si>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</si>
  <si>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</si>
  <si>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</si>
  <si>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</si>
  <si>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</si>
  <si>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</si>
  <si>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</si>
  <si>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</si>
  <si>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</si>
  <si>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</si>
  <si>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</si>
  <si>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</si>
  <si>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</si>
  <si>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</si>
  <si>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______________________________________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</si>
  <si>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</si>
  <si>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</si>
  <si>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</si>
  <si>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</si>
  <si>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</si>
  <si>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</si>
  <si>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</si>
  <si>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</si>
  <si>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</si>
  <si>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</si>
  <si>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</si>
  <si>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</si>
  <si>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 xml:space="preserve">          C. JORGE GASPAR MEDINA KUK</t>
  </si>
  <si>
    <t>ENC. TEMP. DEPTO. DE CONTABILIDAD</t>
  </si>
  <si>
    <t>Transferencias Internas y Asignaciones del Sector Publico</t>
  </si>
  <si>
    <t>1 Recursos Propios</t>
  </si>
  <si>
    <t>101 Ingresos Fiscales Recursos Propios</t>
  </si>
  <si>
    <t>Del 01 al 31 de Enero de 2020 y 2019</t>
  </si>
  <si>
    <t>Del 1 al 29 de Febrero de 2020</t>
  </si>
  <si>
    <t>Cuenta Pública 2020</t>
  </si>
  <si>
    <t>Del 1 al 30 de Abril de 2020</t>
  </si>
  <si>
    <t>Del 1 al 31 de Mayo de 2020</t>
  </si>
  <si>
    <t>Del 1 al 30 de Junio de 2020</t>
  </si>
  <si>
    <t>Del 1 al 31 de Julio de 2020</t>
  </si>
  <si>
    <t>Del 1 de Enero al 31 de Julio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</si>
</sst>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25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0" xfId="0" applyFont="1" applyFill="1" applyBorder="1" applyAlignment="1"/>
    <xf numFmtId="0" fontId="4" fillId="0" borderId="5" xfId="0" applyFont="1" applyFill="1" applyBorder="1" applyAlignment="1"/>
    <xf numFmtId="44" fontId="6" fillId="0" borderId="0" xfId="2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/>
    <xf numFmtId="0" fontId="4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top"/>
    </xf>
    <xf numFmtId="0" fontId="6" fillId="0" borderId="5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vertical="top"/>
      <protection locked="0"/>
    </xf>
    <xf numFmtId="3" fontId="6" fillId="0" borderId="0" xfId="1" applyNumberFormat="1" applyFont="1" applyFill="1" applyBorder="1" applyAlignment="1" applyProtection="1">
      <alignment vertical="top"/>
      <protection locked="0"/>
    </xf>
    <xf numFmtId="3" fontId="9" fillId="0" borderId="0" xfId="0" applyNumberFormat="1" applyFont="1" applyFill="1" applyBorder="1" applyAlignment="1">
      <alignment vertical="top"/>
    </xf>
    <xf numFmtId="44" fontId="9" fillId="0" borderId="0" xfId="2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12" fillId="0" borderId="0" xfId="0" applyFont="1" applyFill="1"/>
    <xf numFmtId="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44" fontId="10" fillId="0" borderId="0" xfId="2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 applyProtection="1">
      <alignment vertical="top"/>
    </xf>
    <xf numFmtId="0" fontId="2" fillId="0" borderId="5" xfId="0" applyFont="1" applyFill="1" applyBorder="1"/>
    <xf numFmtId="4" fontId="4" fillId="0" borderId="0" xfId="0" applyNumberFormat="1" applyFont="1" applyFill="1" applyBorder="1" applyAlignment="1">
      <alignment vertical="top" wrapText="1"/>
    </xf>
    <xf numFmtId="44" fontId="1" fillId="0" borderId="0" xfId="2" applyFont="1" applyFill="1"/>
    <xf numFmtId="3" fontId="10" fillId="0" borderId="0" xfId="1" applyNumberFormat="1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/>
    <xf numFmtId="43" fontId="6" fillId="0" borderId="1" xfId="1" applyFont="1" applyFill="1" applyBorder="1"/>
    <xf numFmtId="0" fontId="6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 applyAlignment="1">
      <alignment vertical="top"/>
    </xf>
    <xf numFmtId="0" fontId="2" fillId="0" borderId="9" xfId="0" applyFont="1" applyFill="1" applyBorder="1"/>
    <xf numFmtId="44" fontId="4" fillId="0" borderId="6" xfId="2" applyFont="1" applyFill="1" applyBorder="1" applyAlignment="1" applyProtection="1">
      <alignment vertical="top"/>
    </xf>
    <xf numFmtId="44" fontId="6" fillId="0" borderId="6" xfId="2" applyFont="1" applyFill="1" applyBorder="1" applyAlignment="1" applyProtection="1">
      <alignment vertical="top"/>
      <protection locked="0"/>
    </xf>
    <xf numFmtId="44" fontId="9" fillId="0" borderId="6" xfId="2" applyFont="1" applyFill="1" applyBorder="1" applyAlignment="1">
      <alignment vertical="top"/>
    </xf>
    <xf numFmtId="0" fontId="0" fillId="0" borderId="6" xfId="0" applyFill="1" applyBorder="1"/>
    <xf numFmtId="44" fontId="6" fillId="0" borderId="6" xfId="2" applyFont="1" applyFill="1" applyBorder="1" applyAlignment="1">
      <alignment vertical="top"/>
    </xf>
    <xf numFmtId="44" fontId="10" fillId="0" borderId="6" xfId="2" applyFont="1" applyFill="1" applyBorder="1" applyAlignment="1" applyProtection="1">
      <alignment vertical="top"/>
    </xf>
    <xf numFmtId="4" fontId="2" fillId="0" borderId="6" xfId="0" applyNumberFormat="1" applyFont="1" applyFill="1" applyBorder="1" applyAlignment="1">
      <alignment vertical="top"/>
    </xf>
    <xf numFmtId="3" fontId="6" fillId="0" borderId="6" xfId="0" applyNumberFormat="1" applyFont="1" applyFill="1" applyBorder="1" applyAlignment="1">
      <alignment vertical="top"/>
    </xf>
    <xf numFmtId="44" fontId="1" fillId="0" borderId="6" xfId="2" applyFont="1" applyFill="1" applyBorder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44" fontId="0" fillId="0" borderId="0" xfId="0" applyNumberFormat="1" applyFill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/>
    <xf numFmtId="0" fontId="0" fillId="0" borderId="0" xfId="0" applyFill="1" applyBorder="1"/>
    <xf numFmtId="44" fontId="1" fillId="0" borderId="0" xfId="2" applyFont="1" applyFill="1" applyBorder="1"/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1" t="s">
        <v>0</v>
      </c>
      <c r="E2" s="111"/>
      <c r="F2" s="111"/>
      <c r="G2" s="111"/>
      <c r="H2" s="7"/>
      <c r="I2" s="7"/>
      <c r="J2" s="5"/>
    </row>
    <row r="3" spans="1:10" x14ac:dyDescent="0.25">
      <c r="A3" s="5"/>
      <c r="B3" s="5"/>
      <c r="C3" s="8"/>
      <c r="D3" s="111" t="s">
        <v>1</v>
      </c>
      <c r="E3" s="111"/>
      <c r="F3" s="111"/>
      <c r="G3" s="111"/>
      <c r="H3" s="8"/>
      <c r="I3" s="8"/>
      <c r="J3" s="5"/>
    </row>
    <row r="4" spans="1:10" x14ac:dyDescent="0.25">
      <c r="A4" s="5"/>
      <c r="B4" s="5"/>
      <c r="C4" s="8"/>
      <c r="D4" s="111" t="s">
        <v>75</v>
      </c>
      <c r="E4" s="111"/>
      <c r="F4" s="111"/>
      <c r="G4" s="111"/>
      <c r="H4" s="8"/>
      <c r="I4" s="8"/>
      <c r="J4" s="5"/>
    </row>
    <row r="5" spans="1:10" x14ac:dyDescent="0.25">
      <c r="A5" s="5"/>
      <c r="B5" s="5"/>
      <c r="C5" s="8"/>
      <c r="D5" s="111" t="s">
        <v>2</v>
      </c>
      <c r="E5" s="111"/>
      <c r="F5" s="111"/>
      <c r="G5" s="111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12" t="s">
        <v>4</v>
      </c>
      <c r="E7" s="112"/>
      <c r="F7" s="112"/>
      <c r="G7" s="112"/>
      <c r="H7" s="112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3" t="s">
        <v>5</v>
      </c>
      <c r="D10" s="113"/>
      <c r="E10" s="2">
        <v>2020</v>
      </c>
      <c r="F10" s="2">
        <v>2013</v>
      </c>
      <c r="G10" s="7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4" t="s">
        <v>6</v>
      </c>
      <c r="D12" s="114"/>
      <c r="E12" s="20"/>
      <c r="F12" s="21"/>
      <c r="G12" s="22"/>
      <c r="H12" s="21"/>
      <c r="I12" s="23"/>
    </row>
    <row r="13" spans="1:10" s="5" customFormat="1" x14ac:dyDescent="0.25">
      <c r="B13" s="24"/>
      <c r="C13" s="115" t="s">
        <v>8</v>
      </c>
      <c r="D13" s="115"/>
      <c r="E13" s="25">
        <f>SUM(E14:E20)</f>
        <v>937367.44000000006</v>
      </c>
      <c r="F13" s="26">
        <v>0</v>
      </c>
      <c r="G13" s="25"/>
      <c r="H13" s="28">
        <v>0</v>
      </c>
      <c r="I13" s="64">
        <f>SUM(I14:I20)</f>
        <v>963227.75</v>
      </c>
    </row>
    <row r="14" spans="1:10" s="5" customFormat="1" x14ac:dyDescent="0.25">
      <c r="B14" s="29"/>
      <c r="C14" s="116" t="s">
        <v>10</v>
      </c>
      <c r="D14" s="11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6" t="s">
        <v>12</v>
      </c>
      <c r="D15" s="11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6" t="s">
        <v>14</v>
      </c>
      <c r="D16" s="11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6" t="s">
        <v>16</v>
      </c>
      <c r="D17" s="11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6" t="s">
        <v>61</v>
      </c>
      <c r="D18" s="116"/>
      <c r="E18" s="30">
        <v>546.17999999999995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6" t="s">
        <v>62</v>
      </c>
      <c r="D19" s="11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6" t="s">
        <v>60</v>
      </c>
      <c r="D20" s="116"/>
      <c r="E20" s="30">
        <v>936821.26</v>
      </c>
      <c r="F20" s="31">
        <v>0</v>
      </c>
      <c r="G20" s="27"/>
      <c r="H20" s="32">
        <v>281722275.99000001</v>
      </c>
      <c r="I20" s="65">
        <v>963227.75</v>
      </c>
    </row>
    <row r="21" spans="2:9" s="5" customFormat="1" x14ac:dyDescent="0.25">
      <c r="B21" s="29"/>
      <c r="C21" s="116"/>
      <c r="D21" s="11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7" t="s">
        <v>63</v>
      </c>
      <c r="D22" s="117"/>
      <c r="E22" s="25">
        <f>E26+E28</f>
        <v>537849</v>
      </c>
      <c r="F22" s="35"/>
      <c r="G22" s="27"/>
      <c r="H22" s="32">
        <v>0</v>
      </c>
      <c r="I22" s="64">
        <f>I26+I28</f>
        <v>702941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6" t="s">
        <v>67</v>
      </c>
      <c r="D26" s="11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6" t="s">
        <v>68</v>
      </c>
      <c r="D27" s="11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537849</v>
      </c>
      <c r="F28" s="35"/>
      <c r="G28" s="27"/>
      <c r="H28" s="32">
        <v>0</v>
      </c>
      <c r="I28" s="65">
        <f>SUM(I30:I31)</f>
        <v>702941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488599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49250</v>
      </c>
      <c r="F31" s="35"/>
      <c r="G31" s="27"/>
      <c r="H31" s="32"/>
      <c r="I31" s="65">
        <v>112701</v>
      </c>
    </row>
    <row r="32" spans="2:9" s="5" customFormat="1" x14ac:dyDescent="0.25">
      <c r="B32" s="29"/>
      <c r="C32" s="115" t="s">
        <v>26</v>
      </c>
      <c r="D32" s="115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1143.4100000000001</v>
      </c>
    </row>
    <row r="33" spans="2:9" s="5" customFormat="1" x14ac:dyDescent="0.25">
      <c r="B33" s="29"/>
      <c r="C33" s="116" t="s">
        <v>28</v>
      </c>
      <c r="D33" s="116"/>
      <c r="E33" s="30">
        <v>0</v>
      </c>
      <c r="F33" s="31">
        <v>6110643.3700000001</v>
      </c>
      <c r="G33" s="27"/>
      <c r="H33" s="33"/>
      <c r="I33" s="65">
        <v>737.62</v>
      </c>
    </row>
    <row r="34" spans="2:9" s="5" customFormat="1" x14ac:dyDescent="0.25">
      <c r="B34" s="29"/>
      <c r="C34" s="116" t="s">
        <v>29</v>
      </c>
      <c r="D34" s="11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6" t="s">
        <v>31</v>
      </c>
      <c r="D35" s="11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6" t="s">
        <v>33</v>
      </c>
      <c r="D36" s="11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6" t="s">
        <v>35</v>
      </c>
      <c r="D37" s="116"/>
      <c r="E37" s="30">
        <v>36.79</v>
      </c>
      <c r="F37" s="31">
        <v>286891458</v>
      </c>
      <c r="G37" s="27"/>
      <c r="H37" s="32">
        <v>37649777.600000001</v>
      </c>
      <c r="I37" s="65">
        <v>405.79</v>
      </c>
    </row>
    <row r="38" spans="2:9" s="5" customFormat="1" x14ac:dyDescent="0.25">
      <c r="B38" s="24"/>
      <c r="C38" s="7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8" t="s">
        <v>37</v>
      </c>
      <c r="D39" s="118"/>
      <c r="E39" s="43">
        <f>E13+E22+E32</f>
        <v>1475253.23</v>
      </c>
      <c r="F39" s="44">
        <v>0</v>
      </c>
      <c r="G39" s="45"/>
      <c r="H39" s="46">
        <v>0</v>
      </c>
      <c r="I39" s="69">
        <f>I13+I22+I32</f>
        <v>1667312.16</v>
      </c>
    </row>
    <row r="40" spans="2:9" s="5" customFormat="1" x14ac:dyDescent="0.25">
      <c r="B40" s="24"/>
      <c r="C40" s="118"/>
      <c r="D40" s="11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4" t="s">
        <v>7</v>
      </c>
      <c r="D42" s="11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9" t="s">
        <v>9</v>
      </c>
      <c r="D43" s="119"/>
      <c r="E43" s="25">
        <f>SUM(E44:E46)</f>
        <v>1223363.8999999999</v>
      </c>
      <c r="F43" s="27"/>
      <c r="G43" s="27"/>
      <c r="H43" s="32">
        <v>0</v>
      </c>
      <c r="I43" s="64">
        <f>SUM(I44:I46)</f>
        <v>1500823.09</v>
      </c>
    </row>
    <row r="44" spans="2:9" s="5" customFormat="1" x14ac:dyDescent="0.25">
      <c r="B44" s="47"/>
      <c r="C44" s="120" t="s">
        <v>11</v>
      </c>
      <c r="D44" s="120"/>
      <c r="E44" s="30">
        <v>439978.95</v>
      </c>
      <c r="F44" s="27"/>
      <c r="G44" s="27"/>
      <c r="H44" s="32">
        <v>0</v>
      </c>
      <c r="I44" s="65">
        <v>608206.02</v>
      </c>
    </row>
    <row r="45" spans="2:9" s="5" customFormat="1" x14ac:dyDescent="0.25">
      <c r="B45" s="47"/>
      <c r="C45" s="120" t="s">
        <v>13</v>
      </c>
      <c r="D45" s="120"/>
      <c r="E45" s="30">
        <v>609913.23</v>
      </c>
      <c r="F45" s="27"/>
      <c r="G45" s="27"/>
      <c r="H45" s="33"/>
      <c r="I45" s="65">
        <v>666958.75</v>
      </c>
    </row>
    <row r="46" spans="2:9" s="5" customFormat="1" x14ac:dyDescent="0.25">
      <c r="B46" s="47"/>
      <c r="C46" s="120" t="s">
        <v>15</v>
      </c>
      <c r="D46" s="120"/>
      <c r="E46" s="30">
        <v>173471.72</v>
      </c>
      <c r="F46" s="27"/>
      <c r="G46" s="27"/>
      <c r="H46" s="46">
        <v>0</v>
      </c>
      <c r="I46" s="65">
        <v>225658.32</v>
      </c>
    </row>
    <row r="47" spans="2:9" s="5" customFormat="1" x14ac:dyDescent="0.25">
      <c r="B47" s="47"/>
      <c r="C47" s="7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9" t="s">
        <v>17</v>
      </c>
      <c r="D48" s="11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0" t="s">
        <v>18</v>
      </c>
      <c r="D49" s="12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0" t="s">
        <v>19</v>
      </c>
      <c r="D50" s="12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0" t="s">
        <v>20</v>
      </c>
      <c r="D51" s="12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0" t="s">
        <v>21</v>
      </c>
      <c r="D52" s="12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0" t="s">
        <v>22</v>
      </c>
      <c r="D53" s="12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0" t="s">
        <v>23</v>
      </c>
      <c r="D54" s="12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0" t="s">
        <v>24</v>
      </c>
      <c r="D55" s="12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0" t="s">
        <v>25</v>
      </c>
      <c r="D56" s="12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0" t="s">
        <v>27</v>
      </c>
      <c r="D57" s="12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74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1" t="s">
        <v>30</v>
      </c>
      <c r="D59" s="12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0" t="s">
        <v>32</v>
      </c>
      <c r="D60" s="12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0" t="s">
        <v>34</v>
      </c>
      <c r="D61" s="12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0" t="s">
        <v>36</v>
      </c>
      <c r="D62" s="12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7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9" t="s">
        <v>38</v>
      </c>
      <c r="D64" s="11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0" t="s">
        <v>39</v>
      </c>
      <c r="D65" s="12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0" t="s">
        <v>40</v>
      </c>
      <c r="D66" s="12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0" t="s">
        <v>41</v>
      </c>
      <c r="D67" s="12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0" t="s">
        <v>42</v>
      </c>
      <c r="D68" s="12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0" t="s">
        <v>43</v>
      </c>
      <c r="D69" s="12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7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1" t="s">
        <v>44</v>
      </c>
      <c r="D71" s="121"/>
      <c r="E71" s="25">
        <f>SUM(E72:E77)</f>
        <v>13169.77</v>
      </c>
      <c r="F71" s="27"/>
      <c r="G71" s="27"/>
      <c r="H71" s="50"/>
      <c r="I71" s="64">
        <f>SUM(I72:I77)</f>
        <v>18350.419999999998</v>
      </c>
    </row>
    <row r="72" spans="2:9" s="5" customFormat="1" x14ac:dyDescent="0.25">
      <c r="B72" s="47"/>
      <c r="C72" s="120" t="s">
        <v>45</v>
      </c>
      <c r="D72" s="120"/>
      <c r="E72" s="30">
        <v>13169.77</v>
      </c>
      <c r="F72" s="27"/>
      <c r="G72" s="27"/>
      <c r="H72" s="50"/>
      <c r="I72" s="65">
        <v>18350.419999999998</v>
      </c>
    </row>
    <row r="73" spans="2:9" s="5" customFormat="1" x14ac:dyDescent="0.25">
      <c r="B73" s="47"/>
      <c r="C73" s="120" t="s">
        <v>46</v>
      </c>
      <c r="D73" s="12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0" t="s">
        <v>47</v>
      </c>
      <c r="D74" s="12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0" t="s">
        <v>48</v>
      </c>
      <c r="D75" s="12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0" t="s">
        <v>49</v>
      </c>
      <c r="D76" s="12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0" t="s">
        <v>50</v>
      </c>
      <c r="D77" s="12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7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1" t="s">
        <v>51</v>
      </c>
      <c r="D79" s="12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0" t="s">
        <v>52</v>
      </c>
      <c r="D80" s="12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7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2" t="s">
        <v>53</v>
      </c>
      <c r="D82" s="122"/>
      <c r="E82" s="43">
        <f>E43+E71</f>
        <v>1236533.67</v>
      </c>
      <c r="F82" s="27"/>
      <c r="G82" s="27"/>
      <c r="H82" s="50"/>
      <c r="I82" s="69">
        <f>I71+I43</f>
        <v>1519173.51</v>
      </c>
    </row>
    <row r="83" spans="1:9" s="5" customFormat="1" x14ac:dyDescent="0.25">
      <c r="B83" s="47"/>
      <c r="C83" s="73"/>
      <c r="D83" s="73"/>
      <c r="E83" s="34"/>
      <c r="F83" s="27"/>
      <c r="G83" s="27"/>
      <c r="H83" s="50"/>
      <c r="I83" s="66"/>
    </row>
    <row r="84" spans="1:9" s="5" customFormat="1" x14ac:dyDescent="0.25">
      <c r="B84" s="47"/>
      <c r="C84" s="123" t="s">
        <v>54</v>
      </c>
      <c r="D84" s="123"/>
      <c r="E84" s="43">
        <f>E39-E82</f>
        <v>238719.56000000006</v>
      </c>
      <c r="F84" s="27"/>
      <c r="G84" s="27"/>
      <c r="H84" s="50"/>
      <c r="I84" s="69">
        <f>I39-I82</f>
        <v>148138.64999999991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4" t="s">
        <v>59</v>
      </c>
      <c r="C94" s="124"/>
      <c r="D94" s="62"/>
      <c r="E94" s="124" t="s">
        <v>71</v>
      </c>
      <c r="F94" s="124"/>
      <c r="G94" s="124"/>
      <c r="H94" s="124"/>
      <c r="I94" s="124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62:D62"/>
    <mergeCell ref="C64:D64"/>
    <mergeCell ref="C65:D65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56:D56"/>
    <mergeCell ref="C57:D57"/>
    <mergeCell ref="C59:D59"/>
    <mergeCell ref="C60:D60"/>
    <mergeCell ref="C61:D61"/>
    <mergeCell ref="C51:D51"/>
    <mergeCell ref="C52:D52"/>
    <mergeCell ref="C53:D53"/>
    <mergeCell ref="C54:D54"/>
    <mergeCell ref="C55:D55"/>
    <mergeCell ref="C45:D45"/>
    <mergeCell ref="C46:D46"/>
    <mergeCell ref="C48:D48"/>
    <mergeCell ref="C49:D49"/>
    <mergeCell ref="C50:D50"/>
    <mergeCell ref="C39:D39"/>
    <mergeCell ref="C40:D40"/>
    <mergeCell ref="C42:D42"/>
    <mergeCell ref="C43:D43"/>
    <mergeCell ref="C44:D44"/>
    <mergeCell ref="C33:D33"/>
    <mergeCell ref="C34:D34"/>
    <mergeCell ref="C35:D35"/>
    <mergeCell ref="C36:D36"/>
    <mergeCell ref="C37:D37"/>
    <mergeCell ref="C21:D21"/>
    <mergeCell ref="C22:D22"/>
    <mergeCell ref="C26:D26"/>
    <mergeCell ref="C27:D27"/>
    <mergeCell ref="C32:D32"/>
    <mergeCell ref="C16:D16"/>
    <mergeCell ref="C17:D17"/>
    <mergeCell ref="C18:D18"/>
    <mergeCell ref="C19:D19"/>
    <mergeCell ref="C20:D20"/>
    <mergeCell ref="C10:D10"/>
    <mergeCell ref="C12:D12"/>
    <mergeCell ref="C13:D13"/>
    <mergeCell ref="C14:D14"/>
    <mergeCell ref="C15:D15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D4" sqref="D4:G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1" t="s">
        <v>77</v>
      </c>
      <c r="E2" s="111"/>
      <c r="F2" s="111"/>
      <c r="G2" s="111"/>
      <c r="H2" s="7"/>
      <c r="I2" s="7"/>
      <c r="J2" s="5"/>
    </row>
    <row r="3" spans="1:10" x14ac:dyDescent="0.25">
      <c r="A3" s="5"/>
      <c r="B3" s="5"/>
      <c r="C3" s="8"/>
      <c r="D3" s="111" t="s">
        <v>1</v>
      </c>
      <c r="E3" s="111"/>
      <c r="F3" s="111"/>
      <c r="G3" s="111"/>
      <c r="H3" s="8"/>
      <c r="I3" s="8"/>
      <c r="J3" s="5"/>
    </row>
    <row r="4" spans="1:10" x14ac:dyDescent="0.25">
      <c r="A4" s="5"/>
      <c r="B4" s="5"/>
      <c r="C4" s="8"/>
      <c r="D4" s="111" t="s">
        <v>76</v>
      </c>
      <c r="E4" s="111"/>
      <c r="F4" s="111"/>
      <c r="G4" s="111"/>
      <c r="H4" s="8"/>
      <c r="I4" s="8"/>
      <c r="J4" s="5"/>
    </row>
    <row r="5" spans="1:10" x14ac:dyDescent="0.25">
      <c r="A5" s="5"/>
      <c r="B5" s="5"/>
      <c r="C5" s="8"/>
      <c r="D5" s="111" t="s">
        <v>2</v>
      </c>
      <c r="E5" s="111"/>
      <c r="F5" s="111"/>
      <c r="G5" s="111"/>
      <c r="H5" s="8"/>
      <c r="I5" s="8"/>
      <c r="J5" s="5"/>
    </row>
    <row r="6" spans="1:10" x14ac:dyDescent="0.25">
      <c r="A6" s="5"/>
      <c r="B6" s="9"/>
      <c r="C6" s="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"/>
      <c r="C7" s="11" t="s">
        <v>3</v>
      </c>
      <c r="D7" s="112" t="s">
        <v>4</v>
      </c>
      <c r="E7" s="112"/>
      <c r="F7" s="112"/>
      <c r="G7" s="112"/>
      <c r="H7" s="112"/>
      <c r="I7" s="6"/>
      <c r="J7" s="5"/>
    </row>
    <row r="8" spans="1:10" x14ac:dyDescent="0.25">
      <c r="A8" s="5"/>
      <c r="B8" s="9"/>
      <c r="C8" s="9"/>
      <c r="D8" s="9"/>
      <c r="E8" s="9"/>
      <c r="F8" s="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3" t="s">
        <v>5</v>
      </c>
      <c r="D10" s="113"/>
      <c r="E10" s="2">
        <v>2020</v>
      </c>
      <c r="F10" s="2">
        <v>2013</v>
      </c>
      <c r="G10" s="3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4" t="s">
        <v>6</v>
      </c>
      <c r="D12" s="114"/>
      <c r="E12" s="20"/>
      <c r="F12" s="21"/>
      <c r="G12" s="22"/>
      <c r="H12" s="21"/>
      <c r="I12" s="23"/>
    </row>
    <row r="13" spans="1:10" s="5" customFormat="1" x14ac:dyDescent="0.25">
      <c r="B13" s="24"/>
      <c r="C13" s="115" t="s">
        <v>8</v>
      </c>
      <c r="D13" s="115"/>
      <c r="E13" s="25">
        <f>SUM(E14:E20)</f>
        <v>1070783.3399999999</v>
      </c>
      <c r="F13" s="26">
        <v>0</v>
      </c>
      <c r="G13" s="25"/>
      <c r="H13" s="28">
        <v>0</v>
      </c>
      <c r="I13" s="64">
        <f>SUM(I14:I20)</f>
        <v>920173.93</v>
      </c>
    </row>
    <row r="14" spans="1:10" s="5" customFormat="1" x14ac:dyDescent="0.25">
      <c r="B14" s="29"/>
      <c r="C14" s="116" t="s">
        <v>10</v>
      </c>
      <c r="D14" s="11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6" t="s">
        <v>12</v>
      </c>
      <c r="D15" s="11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6" t="s">
        <v>14</v>
      </c>
      <c r="D16" s="11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6" t="s">
        <v>16</v>
      </c>
      <c r="D17" s="11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6" t="s">
        <v>61</v>
      </c>
      <c r="D18" s="116"/>
      <c r="E18" s="30">
        <v>434.96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6" t="s">
        <v>62</v>
      </c>
      <c r="D19" s="11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6" t="s">
        <v>60</v>
      </c>
      <c r="D20" s="116"/>
      <c r="E20" s="30">
        <v>1070348.3799999999</v>
      </c>
      <c r="F20" s="31">
        <v>0</v>
      </c>
      <c r="G20" s="27"/>
      <c r="H20" s="32">
        <v>281722275.99000001</v>
      </c>
      <c r="I20" s="65">
        <v>920173.93</v>
      </c>
    </row>
    <row r="21" spans="2:9" s="5" customFormat="1" x14ac:dyDescent="0.25">
      <c r="B21" s="29"/>
      <c r="C21" s="116"/>
      <c r="D21" s="11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7" t="s">
        <v>63</v>
      </c>
      <c r="D22" s="117"/>
      <c r="E22" s="25">
        <f>E26+E28</f>
        <v>654202</v>
      </c>
      <c r="F22" s="35"/>
      <c r="G22" s="27"/>
      <c r="H22" s="32">
        <v>0</v>
      </c>
      <c r="I22" s="64">
        <f>I26+I28</f>
        <v>674232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6" t="s">
        <v>67</v>
      </c>
      <c r="D26" s="11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6" t="s">
        <v>68</v>
      </c>
      <c r="D27" s="11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654202</v>
      </c>
      <c r="F28" s="35"/>
      <c r="G28" s="27"/>
      <c r="H28" s="32">
        <v>0</v>
      </c>
      <c r="I28" s="65">
        <f>SUM(I30:I31)</f>
        <v>674232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635765</v>
      </c>
      <c r="F30" s="35"/>
      <c r="G30" s="27"/>
      <c r="H30" s="32"/>
      <c r="I30" s="65">
        <v>590936</v>
      </c>
    </row>
    <row r="31" spans="2:9" s="5" customFormat="1" x14ac:dyDescent="0.25">
      <c r="B31" s="24"/>
      <c r="C31" s="38" t="s">
        <v>74</v>
      </c>
      <c r="D31" s="38"/>
      <c r="E31" s="30">
        <v>18437</v>
      </c>
      <c r="F31" s="35"/>
      <c r="G31" s="27"/>
      <c r="H31" s="32"/>
      <c r="I31" s="65">
        <v>83296</v>
      </c>
    </row>
    <row r="32" spans="2:9" s="5" customFormat="1" x14ac:dyDescent="0.25">
      <c r="B32" s="29"/>
      <c r="C32" s="115" t="s">
        <v>26</v>
      </c>
      <c r="D32" s="115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1195.31</v>
      </c>
    </row>
    <row r="33" spans="2:9" s="5" customFormat="1" x14ac:dyDescent="0.25">
      <c r="B33" s="29"/>
      <c r="C33" s="116" t="s">
        <v>28</v>
      </c>
      <c r="D33" s="116"/>
      <c r="E33" s="30">
        <v>0</v>
      </c>
      <c r="F33" s="31">
        <v>6110643.3700000001</v>
      </c>
      <c r="G33" s="27"/>
      <c r="H33" s="33"/>
      <c r="I33" s="65">
        <v>798.37</v>
      </c>
    </row>
    <row r="34" spans="2:9" s="5" customFormat="1" x14ac:dyDescent="0.25">
      <c r="B34" s="29"/>
      <c r="C34" s="116" t="s">
        <v>29</v>
      </c>
      <c r="D34" s="11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6" t="s">
        <v>31</v>
      </c>
      <c r="D35" s="11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6" t="s">
        <v>33</v>
      </c>
      <c r="D36" s="11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6" t="s">
        <v>35</v>
      </c>
      <c r="D37" s="116"/>
      <c r="E37" s="30">
        <v>0</v>
      </c>
      <c r="F37" s="31">
        <v>286891458</v>
      </c>
      <c r="G37" s="27"/>
      <c r="H37" s="32">
        <v>37649777.600000001</v>
      </c>
      <c r="I37" s="65">
        <v>396.94</v>
      </c>
    </row>
    <row r="38" spans="2:9" s="5" customFormat="1" x14ac:dyDescent="0.25">
      <c r="B38" s="24"/>
      <c r="C38" s="39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8" t="s">
        <v>37</v>
      </c>
      <c r="D39" s="118"/>
      <c r="E39" s="43">
        <f>E13+E22+E32</f>
        <v>1724985.3399999999</v>
      </c>
      <c r="F39" s="44">
        <v>0</v>
      </c>
      <c r="G39" s="45"/>
      <c r="H39" s="46">
        <v>0</v>
      </c>
      <c r="I39" s="69">
        <f>I13+I22+I32</f>
        <v>1595601.2400000002</v>
      </c>
    </row>
    <row r="40" spans="2:9" s="5" customFormat="1" x14ac:dyDescent="0.25">
      <c r="B40" s="24"/>
      <c r="C40" s="118"/>
      <c r="D40" s="11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4" t="s">
        <v>7</v>
      </c>
      <c r="D42" s="11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9" t="s">
        <v>9</v>
      </c>
      <c r="D43" s="119"/>
      <c r="E43" s="25">
        <f>SUM(E44:E46)</f>
        <v>1408440.12</v>
      </c>
      <c r="F43" s="27"/>
      <c r="G43" s="27"/>
      <c r="H43" s="32">
        <v>0</v>
      </c>
      <c r="I43" s="64">
        <f>SUM(I44:I46)</f>
        <v>1415469.36</v>
      </c>
    </row>
    <row r="44" spans="2:9" s="5" customFormat="1" x14ac:dyDescent="0.25">
      <c r="B44" s="47"/>
      <c r="C44" s="120" t="s">
        <v>11</v>
      </c>
      <c r="D44" s="120"/>
      <c r="E44" s="30">
        <v>452841.63</v>
      </c>
      <c r="F44" s="27"/>
      <c r="G44" s="27"/>
      <c r="H44" s="32">
        <v>0</v>
      </c>
      <c r="I44" s="65">
        <v>615511.61</v>
      </c>
    </row>
    <row r="45" spans="2:9" s="5" customFormat="1" x14ac:dyDescent="0.25">
      <c r="B45" s="47"/>
      <c r="C45" s="120" t="s">
        <v>13</v>
      </c>
      <c r="D45" s="120"/>
      <c r="E45" s="30">
        <v>775702.74</v>
      </c>
      <c r="F45" s="27"/>
      <c r="G45" s="27"/>
      <c r="H45" s="33"/>
      <c r="I45" s="65">
        <v>546031.92000000004</v>
      </c>
    </row>
    <row r="46" spans="2:9" s="5" customFormat="1" x14ac:dyDescent="0.25">
      <c r="B46" s="47"/>
      <c r="C46" s="120" t="s">
        <v>15</v>
      </c>
      <c r="D46" s="120"/>
      <c r="E46" s="30">
        <v>179895.75</v>
      </c>
      <c r="F46" s="27"/>
      <c r="G46" s="27"/>
      <c r="H46" s="46">
        <v>0</v>
      </c>
      <c r="I46" s="65">
        <v>253925.83</v>
      </c>
    </row>
    <row r="47" spans="2:9" s="5" customFormat="1" x14ac:dyDescent="0.25">
      <c r="B47" s="47"/>
      <c r="C47" s="4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9" t="s">
        <v>17</v>
      </c>
      <c r="D48" s="11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0" t="s">
        <v>18</v>
      </c>
      <c r="D49" s="12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0" t="s">
        <v>19</v>
      </c>
      <c r="D50" s="12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0" t="s">
        <v>20</v>
      </c>
      <c r="D51" s="12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0" t="s">
        <v>21</v>
      </c>
      <c r="D52" s="12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0" t="s">
        <v>22</v>
      </c>
      <c r="D53" s="12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0" t="s">
        <v>23</v>
      </c>
      <c r="D54" s="12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0" t="s">
        <v>24</v>
      </c>
      <c r="D55" s="12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0" t="s">
        <v>25</v>
      </c>
      <c r="D56" s="12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0" t="s">
        <v>27</v>
      </c>
      <c r="D57" s="12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4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1" t="s">
        <v>30</v>
      </c>
      <c r="D59" s="12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0" t="s">
        <v>32</v>
      </c>
      <c r="D60" s="12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0" t="s">
        <v>34</v>
      </c>
      <c r="D61" s="12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0" t="s">
        <v>36</v>
      </c>
      <c r="D62" s="12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4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9" t="s">
        <v>38</v>
      </c>
      <c r="D64" s="11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0" t="s">
        <v>39</v>
      </c>
      <c r="D65" s="12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0" t="s">
        <v>40</v>
      </c>
      <c r="D66" s="12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0" t="s">
        <v>41</v>
      </c>
      <c r="D67" s="12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0" t="s">
        <v>42</v>
      </c>
      <c r="D68" s="12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0" t="s">
        <v>43</v>
      </c>
      <c r="D69" s="12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4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1" t="s">
        <v>44</v>
      </c>
      <c r="D71" s="121"/>
      <c r="E71" s="25">
        <f>SUM(E72:E77)</f>
        <v>13169.77</v>
      </c>
      <c r="F71" s="27"/>
      <c r="G71" s="27"/>
      <c r="H71" s="50"/>
      <c r="I71" s="64">
        <f>SUM(I72:I77)</f>
        <v>9490.42</v>
      </c>
    </row>
    <row r="72" spans="2:9" s="5" customFormat="1" x14ac:dyDescent="0.25">
      <c r="B72" s="47"/>
      <c r="C72" s="120" t="s">
        <v>45</v>
      </c>
      <c r="D72" s="120"/>
      <c r="E72" s="30">
        <v>13169.77</v>
      </c>
      <c r="F72" s="27"/>
      <c r="G72" s="27"/>
      <c r="H72" s="50"/>
      <c r="I72" s="65">
        <v>9490.42</v>
      </c>
    </row>
    <row r="73" spans="2:9" s="5" customFormat="1" x14ac:dyDescent="0.25">
      <c r="B73" s="47"/>
      <c r="C73" s="120" t="s">
        <v>46</v>
      </c>
      <c r="D73" s="12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0" t="s">
        <v>47</v>
      </c>
      <c r="D74" s="12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0" t="s">
        <v>48</v>
      </c>
      <c r="D75" s="12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0" t="s">
        <v>49</v>
      </c>
      <c r="D76" s="12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0" t="s">
        <v>50</v>
      </c>
      <c r="D77" s="12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4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1" t="s">
        <v>51</v>
      </c>
      <c r="D79" s="12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0" t="s">
        <v>52</v>
      </c>
      <c r="D80" s="12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4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2" t="s">
        <v>53</v>
      </c>
      <c r="D82" s="122"/>
      <c r="E82" s="43">
        <f>E43+E71</f>
        <v>1421609.8900000001</v>
      </c>
      <c r="F82" s="27"/>
      <c r="G82" s="27"/>
      <c r="H82" s="50"/>
      <c r="I82" s="69">
        <f>I71+I43</f>
        <v>1424959.78</v>
      </c>
    </row>
    <row r="83" spans="1:9" s="5" customFormat="1" x14ac:dyDescent="0.25">
      <c r="B83" s="47"/>
      <c r="C83" s="51"/>
      <c r="D83" s="51"/>
      <c r="E83" s="34"/>
      <c r="F83" s="27"/>
      <c r="G83" s="27"/>
      <c r="H83" s="50"/>
      <c r="I83" s="66"/>
    </row>
    <row r="84" spans="1:9" s="5" customFormat="1" x14ac:dyDescent="0.25">
      <c r="B84" s="47"/>
      <c r="C84" s="123" t="s">
        <v>54</v>
      </c>
      <c r="D84" s="123"/>
      <c r="E84" s="43">
        <f>E39-E82</f>
        <v>303375.44999999972</v>
      </c>
      <c r="F84" s="27"/>
      <c r="G84" s="27"/>
      <c r="H84" s="50"/>
      <c r="I84" s="69">
        <f>I39-I82</f>
        <v>170641.4600000002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4" t="s">
        <v>59</v>
      </c>
      <c r="C94" s="124"/>
      <c r="D94" s="62"/>
      <c r="E94" s="124" t="s">
        <v>71</v>
      </c>
      <c r="F94" s="124"/>
      <c r="G94" s="124"/>
      <c r="H94" s="124"/>
      <c r="I94" s="124"/>
    </row>
    <row r="95" spans="1:9" s="5" customFormat="1" x14ac:dyDescent="0.25"/>
    <row r="96" spans="1:9" s="5" customFormat="1" x14ac:dyDescent="0.25"/>
  </sheetData>
  <mergeCells count="65">
    <mergeCell ref="C10:D10"/>
    <mergeCell ref="D2:G2"/>
    <mergeCell ref="D3:G3"/>
    <mergeCell ref="D4:G4"/>
    <mergeCell ref="D5:G5"/>
    <mergeCell ref="D7:H7"/>
    <mergeCell ref="C18:D18"/>
    <mergeCell ref="C48:D48"/>
    <mergeCell ref="C12:D12"/>
    <mergeCell ref="C42:D42"/>
    <mergeCell ref="C13:D13"/>
    <mergeCell ref="C43:D43"/>
    <mergeCell ref="C14:D14"/>
    <mergeCell ref="C44:D44"/>
    <mergeCell ref="C15:D15"/>
    <mergeCell ref="C45:D45"/>
    <mergeCell ref="C16:D16"/>
    <mergeCell ref="C46:D46"/>
    <mergeCell ref="C17:D17"/>
    <mergeCell ref="C27:D27"/>
    <mergeCell ref="C19:D19"/>
    <mergeCell ref="C20:D20"/>
    <mergeCell ref="C50:D50"/>
    <mergeCell ref="C21:D21"/>
    <mergeCell ref="C22:D22"/>
    <mergeCell ref="C26:D26"/>
    <mergeCell ref="C32:D32"/>
    <mergeCell ref="C33:D33"/>
    <mergeCell ref="C34:D34"/>
    <mergeCell ref="C35:D35"/>
    <mergeCell ref="C36:D36"/>
    <mergeCell ref="C49:D49"/>
    <mergeCell ref="C37:D37"/>
    <mergeCell ref="C55:D55"/>
    <mergeCell ref="C51:D51"/>
    <mergeCell ref="C52:D52"/>
    <mergeCell ref="C53:D53"/>
    <mergeCell ref="C54:D54"/>
    <mergeCell ref="C56:D56"/>
    <mergeCell ref="C57:D57"/>
    <mergeCell ref="C74:D74"/>
    <mergeCell ref="C39:D39"/>
    <mergeCell ref="C64:D64"/>
    <mergeCell ref="C40:D40"/>
    <mergeCell ref="C65:D65"/>
    <mergeCell ref="C66:D66"/>
    <mergeCell ref="C67:D67"/>
    <mergeCell ref="C68:D68"/>
    <mergeCell ref="C69:D69"/>
    <mergeCell ref="C71:D71"/>
    <mergeCell ref="C72:D72"/>
    <mergeCell ref="C73:D73"/>
    <mergeCell ref="C59:D59"/>
    <mergeCell ref="C62:D62"/>
    <mergeCell ref="C60:D60"/>
    <mergeCell ref="B94:C94"/>
    <mergeCell ref="E94:I94"/>
    <mergeCell ref="C75:D75"/>
    <mergeCell ref="C76:D76"/>
    <mergeCell ref="C77:D77"/>
    <mergeCell ref="C79:D79"/>
    <mergeCell ref="C80:D80"/>
    <mergeCell ref="C82:D82"/>
    <mergeCell ref="C84:D84"/>
    <mergeCell ref="C61:D61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I4" sqref="I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1" t="s">
        <v>77</v>
      </c>
      <c r="E2" s="111"/>
      <c r="F2" s="111"/>
      <c r="G2" s="111"/>
      <c r="H2" s="7"/>
      <c r="I2" s="7"/>
      <c r="J2" s="5"/>
    </row>
    <row r="3" spans="1:10" x14ac:dyDescent="0.25">
      <c r="A3" s="5"/>
      <c r="B3" s="5"/>
      <c r="C3" s="8"/>
      <c r="D3" s="111" t="s">
        <v>1</v>
      </c>
      <c r="E3" s="111"/>
      <c r="F3" s="111"/>
      <c r="G3" s="111"/>
      <c r="H3" s="8"/>
      <c r="I3" s="8"/>
      <c r="J3" s="5"/>
    </row>
    <row r="4" spans="1:10" x14ac:dyDescent="0.25">
      <c r="A4" s="5"/>
      <c r="B4" s="5"/>
      <c r="C4" s="8"/>
      <c r="D4" s="111" t="s">
        <v>78</v>
      </c>
      <c r="E4" s="111"/>
      <c r="F4" s="111"/>
      <c r="G4" s="111"/>
      <c r="H4" s="8"/>
      <c r="I4" s="8"/>
      <c r="J4" s="5"/>
    </row>
    <row r="5" spans="1:10" x14ac:dyDescent="0.25">
      <c r="A5" s="5"/>
      <c r="B5" s="5"/>
      <c r="C5" s="8"/>
      <c r="D5" s="111" t="s">
        <v>2</v>
      </c>
      <c r="E5" s="111"/>
      <c r="F5" s="111"/>
      <c r="G5" s="111"/>
      <c r="H5" s="8"/>
      <c r="I5" s="8"/>
      <c r="J5" s="5"/>
    </row>
    <row r="6" spans="1:10" x14ac:dyDescent="0.25">
      <c r="A6" s="5"/>
      <c r="B6" s="79"/>
      <c r="C6" s="7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9"/>
      <c r="C7" s="11" t="s">
        <v>3</v>
      </c>
      <c r="D7" s="112" t="s">
        <v>4</v>
      </c>
      <c r="E7" s="112"/>
      <c r="F7" s="112"/>
      <c r="G7" s="112"/>
      <c r="H7" s="112"/>
      <c r="I7" s="6"/>
      <c r="J7" s="5"/>
    </row>
    <row r="8" spans="1:10" x14ac:dyDescent="0.25">
      <c r="A8" s="5"/>
      <c r="B8" s="79"/>
      <c r="C8" s="79"/>
      <c r="D8" s="79"/>
      <c r="E8" s="79"/>
      <c r="F8" s="7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3" t="s">
        <v>5</v>
      </c>
      <c r="D10" s="113"/>
      <c r="E10" s="2">
        <v>2020</v>
      </c>
      <c r="F10" s="2">
        <v>2013</v>
      </c>
      <c r="G10" s="78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4" t="s">
        <v>6</v>
      </c>
      <c r="D12" s="114"/>
      <c r="E12" s="20"/>
      <c r="F12" s="21"/>
      <c r="G12" s="22"/>
      <c r="H12" s="21"/>
      <c r="I12" s="23"/>
    </row>
    <row r="13" spans="1:10" s="5" customFormat="1" x14ac:dyDescent="0.25">
      <c r="B13" s="24"/>
      <c r="C13" s="115" t="s">
        <v>8</v>
      </c>
      <c r="D13" s="115"/>
      <c r="E13" s="25">
        <f>SUM(E14:E20)</f>
        <v>303900.08</v>
      </c>
      <c r="F13" s="26">
        <v>0</v>
      </c>
      <c r="G13" s="25"/>
      <c r="H13" s="28">
        <v>0</v>
      </c>
      <c r="I13" s="64">
        <f>SUM(I14:I20)</f>
        <v>1531508.21</v>
      </c>
    </row>
    <row r="14" spans="1:10" s="5" customFormat="1" x14ac:dyDescent="0.25">
      <c r="B14" s="29"/>
      <c r="C14" s="116" t="s">
        <v>10</v>
      </c>
      <c r="D14" s="11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6" t="s">
        <v>12</v>
      </c>
      <c r="D15" s="11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6" t="s">
        <v>14</v>
      </c>
      <c r="D16" s="11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6" t="s">
        <v>16</v>
      </c>
      <c r="D17" s="11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6" t="s">
        <v>61</v>
      </c>
      <c r="D18" s="116"/>
      <c r="E18" s="30">
        <v>362.96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6" t="s">
        <v>62</v>
      </c>
      <c r="D19" s="11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6" t="s">
        <v>60</v>
      </c>
      <c r="D20" s="116"/>
      <c r="E20" s="30">
        <v>303537.12</v>
      </c>
      <c r="F20" s="31">
        <v>0</v>
      </c>
      <c r="G20" s="27"/>
      <c r="H20" s="32">
        <v>281722275.99000001</v>
      </c>
      <c r="I20" s="65">
        <v>1531508.21</v>
      </c>
    </row>
    <row r="21" spans="2:9" s="5" customFormat="1" x14ac:dyDescent="0.25">
      <c r="B21" s="29"/>
      <c r="C21" s="116"/>
      <c r="D21" s="11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7" t="s">
        <v>63</v>
      </c>
      <c r="D22" s="117"/>
      <c r="E22" s="25">
        <f>E26+E28</f>
        <v>403060</v>
      </c>
      <c r="F22" s="35"/>
      <c r="G22" s="27"/>
      <c r="H22" s="32">
        <v>0</v>
      </c>
      <c r="I22" s="64">
        <f>I26+I28</f>
        <v>723179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6" t="s">
        <v>67</v>
      </c>
      <c r="D26" s="11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6" t="s">
        <v>68</v>
      </c>
      <c r="D27" s="11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403060</v>
      </c>
      <c r="F28" s="35"/>
      <c r="G28" s="27"/>
      <c r="H28" s="32">
        <v>0</v>
      </c>
      <c r="I28" s="65">
        <f>SUM(I30:I31)</f>
        <v>723179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319093</v>
      </c>
      <c r="F30" s="35"/>
      <c r="G30" s="27"/>
      <c r="H30" s="32"/>
      <c r="I30" s="65">
        <v>644434</v>
      </c>
    </row>
    <row r="31" spans="2:9" s="5" customFormat="1" x14ac:dyDescent="0.25">
      <c r="B31" s="24"/>
      <c r="C31" s="38" t="s">
        <v>74</v>
      </c>
      <c r="D31" s="38"/>
      <c r="E31" s="30">
        <v>83967</v>
      </c>
      <c r="F31" s="35"/>
      <c r="G31" s="27"/>
      <c r="H31" s="32"/>
      <c r="I31" s="65">
        <v>78745</v>
      </c>
    </row>
    <row r="32" spans="2:9" s="5" customFormat="1" x14ac:dyDescent="0.25">
      <c r="B32" s="29"/>
      <c r="C32" s="115" t="s">
        <v>26</v>
      </c>
      <c r="D32" s="115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1236.5899999999999</v>
      </c>
    </row>
    <row r="33" spans="2:9" s="5" customFormat="1" x14ac:dyDescent="0.25">
      <c r="B33" s="29"/>
      <c r="C33" s="116" t="s">
        <v>28</v>
      </c>
      <c r="D33" s="116"/>
      <c r="E33" s="30">
        <v>0</v>
      </c>
      <c r="F33" s="31">
        <v>6110643.3700000001</v>
      </c>
      <c r="G33" s="27"/>
      <c r="H33" s="33"/>
      <c r="I33" s="65">
        <v>1235.02</v>
      </c>
    </row>
    <row r="34" spans="2:9" s="5" customFormat="1" x14ac:dyDescent="0.25">
      <c r="B34" s="29"/>
      <c r="C34" s="116" t="s">
        <v>29</v>
      </c>
      <c r="D34" s="11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6" t="s">
        <v>31</v>
      </c>
      <c r="D35" s="11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6" t="s">
        <v>33</v>
      </c>
      <c r="D36" s="11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6" t="s">
        <v>35</v>
      </c>
      <c r="D37" s="116"/>
      <c r="E37" s="30">
        <v>0</v>
      </c>
      <c r="F37" s="31">
        <v>286891458</v>
      </c>
      <c r="G37" s="27"/>
      <c r="H37" s="32">
        <v>37649777.600000001</v>
      </c>
      <c r="I37" s="65">
        <v>1.57</v>
      </c>
    </row>
    <row r="38" spans="2:9" s="5" customFormat="1" x14ac:dyDescent="0.25">
      <c r="B38" s="24"/>
      <c r="C38" s="8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8" t="s">
        <v>37</v>
      </c>
      <c r="D39" s="118"/>
      <c r="E39" s="43">
        <f>E13+E22+E32</f>
        <v>706960.08000000007</v>
      </c>
      <c r="F39" s="44">
        <v>0</v>
      </c>
      <c r="G39" s="45"/>
      <c r="H39" s="46">
        <v>0</v>
      </c>
      <c r="I39" s="69">
        <f>I13+I22+I32</f>
        <v>2255923.7999999998</v>
      </c>
    </row>
    <row r="40" spans="2:9" s="5" customFormat="1" x14ac:dyDescent="0.25">
      <c r="B40" s="24"/>
      <c r="C40" s="118"/>
      <c r="D40" s="11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4" t="s">
        <v>7</v>
      </c>
      <c r="D42" s="11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9" t="s">
        <v>9</v>
      </c>
      <c r="D43" s="119"/>
      <c r="E43" s="25">
        <f>SUM(E44:E46)</f>
        <v>955001.62</v>
      </c>
      <c r="F43" s="27"/>
      <c r="G43" s="27"/>
      <c r="H43" s="32">
        <v>0</v>
      </c>
      <c r="I43" s="64">
        <f>SUM(I44:I46)</f>
        <v>1893945.2</v>
      </c>
    </row>
    <row r="44" spans="2:9" s="5" customFormat="1" x14ac:dyDescent="0.25">
      <c r="B44" s="47"/>
      <c r="C44" s="120" t="s">
        <v>11</v>
      </c>
      <c r="D44" s="120"/>
      <c r="E44" s="30">
        <v>409597.77</v>
      </c>
      <c r="F44" s="27"/>
      <c r="G44" s="27"/>
      <c r="H44" s="32">
        <v>0</v>
      </c>
      <c r="I44" s="65">
        <v>708850.59</v>
      </c>
    </row>
    <row r="45" spans="2:9" s="5" customFormat="1" x14ac:dyDescent="0.25">
      <c r="B45" s="47"/>
      <c r="C45" s="120" t="s">
        <v>13</v>
      </c>
      <c r="D45" s="120"/>
      <c r="E45" s="30">
        <v>299367.26</v>
      </c>
      <c r="F45" s="27"/>
      <c r="G45" s="27"/>
      <c r="H45" s="33"/>
      <c r="I45" s="65">
        <v>767050.87</v>
      </c>
    </row>
    <row r="46" spans="2:9" s="5" customFormat="1" x14ac:dyDescent="0.25">
      <c r="B46" s="47"/>
      <c r="C46" s="120" t="s">
        <v>15</v>
      </c>
      <c r="D46" s="120"/>
      <c r="E46" s="30">
        <v>246036.59</v>
      </c>
      <c r="F46" s="27"/>
      <c r="G46" s="27"/>
      <c r="H46" s="46">
        <v>0</v>
      </c>
      <c r="I46" s="65">
        <v>418043.74</v>
      </c>
    </row>
    <row r="47" spans="2:9" s="5" customFormat="1" x14ac:dyDescent="0.25">
      <c r="B47" s="47"/>
      <c r="C47" s="8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9" t="s">
        <v>17</v>
      </c>
      <c r="D48" s="11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0" t="s">
        <v>18</v>
      </c>
      <c r="D49" s="12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0" t="s">
        <v>19</v>
      </c>
      <c r="D50" s="12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0" t="s">
        <v>20</v>
      </c>
      <c r="D51" s="12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0" t="s">
        <v>21</v>
      </c>
      <c r="D52" s="12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0" t="s">
        <v>22</v>
      </c>
      <c r="D53" s="12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0" t="s">
        <v>23</v>
      </c>
      <c r="D54" s="12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0" t="s">
        <v>24</v>
      </c>
      <c r="D55" s="12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0" t="s">
        <v>25</v>
      </c>
      <c r="D56" s="12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0" t="s">
        <v>27</v>
      </c>
      <c r="D57" s="12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1" t="s">
        <v>30</v>
      </c>
      <c r="D59" s="12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0" t="s">
        <v>32</v>
      </c>
      <c r="D60" s="12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0" t="s">
        <v>34</v>
      </c>
      <c r="D61" s="12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0" t="s">
        <v>36</v>
      </c>
      <c r="D62" s="12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9" t="s">
        <v>38</v>
      </c>
      <c r="D64" s="11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0" t="s">
        <v>39</v>
      </c>
      <c r="D65" s="12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0" t="s">
        <v>40</v>
      </c>
      <c r="D66" s="12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0" t="s">
        <v>41</v>
      </c>
      <c r="D67" s="12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0" t="s">
        <v>42</v>
      </c>
      <c r="D68" s="12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0" t="s">
        <v>43</v>
      </c>
      <c r="D69" s="12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1" t="s">
        <v>44</v>
      </c>
      <c r="D71" s="121"/>
      <c r="E71" s="25">
        <f>SUM(E72:E77)</f>
        <v>13169.77</v>
      </c>
      <c r="F71" s="27"/>
      <c r="G71" s="27"/>
      <c r="H71" s="50"/>
      <c r="I71" s="64">
        <f>SUM(I72:I77)</f>
        <v>9282.56</v>
      </c>
    </row>
    <row r="72" spans="2:9" s="5" customFormat="1" x14ac:dyDescent="0.25">
      <c r="B72" s="47"/>
      <c r="C72" s="120" t="s">
        <v>45</v>
      </c>
      <c r="D72" s="120"/>
      <c r="E72" s="30">
        <v>13169.77</v>
      </c>
      <c r="F72" s="27"/>
      <c r="G72" s="27"/>
      <c r="H72" s="50"/>
      <c r="I72" s="65">
        <v>9282.56</v>
      </c>
    </row>
    <row r="73" spans="2:9" s="5" customFormat="1" x14ac:dyDescent="0.25">
      <c r="B73" s="47"/>
      <c r="C73" s="120" t="s">
        <v>46</v>
      </c>
      <c r="D73" s="12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0" t="s">
        <v>47</v>
      </c>
      <c r="D74" s="12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0" t="s">
        <v>48</v>
      </c>
      <c r="D75" s="12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0" t="s">
        <v>49</v>
      </c>
      <c r="D76" s="12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0" t="s">
        <v>50</v>
      </c>
      <c r="D77" s="12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1" t="s">
        <v>51</v>
      </c>
      <c r="D79" s="12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0" t="s">
        <v>52</v>
      </c>
      <c r="D80" s="12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2" t="s">
        <v>53</v>
      </c>
      <c r="D82" s="122"/>
      <c r="E82" s="43">
        <f>E43+E71</f>
        <v>968171.39</v>
      </c>
      <c r="F82" s="27"/>
      <c r="G82" s="27"/>
      <c r="H82" s="50"/>
      <c r="I82" s="69">
        <f>I71+I43</f>
        <v>1903227.76</v>
      </c>
    </row>
    <row r="83" spans="1:9" s="5" customFormat="1" x14ac:dyDescent="0.25">
      <c r="B83" s="47"/>
      <c r="C83" s="82"/>
      <c r="D83" s="82"/>
      <c r="E83" s="34"/>
      <c r="F83" s="27"/>
      <c r="G83" s="27"/>
      <c r="H83" s="50"/>
      <c r="I83" s="66"/>
    </row>
    <row r="84" spans="1:9" s="5" customFormat="1" x14ac:dyDescent="0.25">
      <c r="B84" s="47"/>
      <c r="C84" s="123" t="s">
        <v>54</v>
      </c>
      <c r="D84" s="123"/>
      <c r="E84" s="43">
        <f>E39-E82</f>
        <v>-261211.30999999994</v>
      </c>
      <c r="F84" s="27"/>
      <c r="G84" s="27"/>
      <c r="H84" s="50"/>
      <c r="I84" s="69">
        <f>I39-I82</f>
        <v>352696.0399999998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4" t="s">
        <v>59</v>
      </c>
      <c r="C94" s="124"/>
      <c r="D94" s="62"/>
      <c r="E94" s="124" t="s">
        <v>71</v>
      </c>
      <c r="F94" s="124"/>
      <c r="G94" s="124"/>
      <c r="H94" s="124"/>
      <c r="I94" s="124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9" zoomScaleNormal="100" workbookViewId="0">
      <selection activeCell="J44" sqref="J4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1" t="s">
        <v>77</v>
      </c>
      <c r="E2" s="111"/>
      <c r="F2" s="111"/>
      <c r="G2" s="111"/>
      <c r="H2" s="7"/>
      <c r="I2" s="7"/>
      <c r="J2" s="5"/>
    </row>
    <row r="3" spans="1:10" x14ac:dyDescent="0.25">
      <c r="A3" s="5"/>
      <c r="B3" s="5"/>
      <c r="C3" s="8"/>
      <c r="D3" s="111" t="s">
        <v>1</v>
      </c>
      <c r="E3" s="111"/>
      <c r="F3" s="111"/>
      <c r="G3" s="111"/>
      <c r="H3" s="8"/>
      <c r="I3" s="8"/>
      <c r="J3" s="5"/>
    </row>
    <row r="4" spans="1:10" x14ac:dyDescent="0.25">
      <c r="A4" s="5"/>
      <c r="B4" s="5"/>
      <c r="C4" s="8"/>
      <c r="D4" s="111" t="s">
        <v>78</v>
      </c>
      <c r="E4" s="111"/>
      <c r="F4" s="111"/>
      <c r="G4" s="111"/>
      <c r="H4" s="8"/>
      <c r="I4" s="8"/>
      <c r="J4" s="5"/>
    </row>
    <row r="5" spans="1:10" x14ac:dyDescent="0.25">
      <c r="A5" s="5"/>
      <c r="B5" s="5"/>
      <c r="C5" s="8"/>
      <c r="D5" s="111" t="s">
        <v>2</v>
      </c>
      <c r="E5" s="111"/>
      <c r="F5" s="111"/>
      <c r="G5" s="111"/>
      <c r="H5" s="8"/>
      <c r="I5" s="8"/>
      <c r="J5" s="5"/>
    </row>
    <row r="6" spans="1:10" x14ac:dyDescent="0.25">
      <c r="A6" s="5"/>
      <c r="B6" s="88"/>
      <c r="C6" s="88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88"/>
      <c r="C7" s="11" t="s">
        <v>3</v>
      </c>
      <c r="D7" s="112" t="s">
        <v>4</v>
      </c>
      <c r="E7" s="112"/>
      <c r="F7" s="112"/>
      <c r="G7" s="112"/>
      <c r="H7" s="112"/>
      <c r="I7" s="6"/>
      <c r="J7" s="5"/>
    </row>
    <row r="8" spans="1:10" x14ac:dyDescent="0.25">
      <c r="A8" s="5"/>
      <c r="B8" s="88"/>
      <c r="C8" s="88"/>
      <c r="D8" s="88"/>
      <c r="E8" s="88"/>
      <c r="F8" s="88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3" t="s">
        <v>5</v>
      </c>
      <c r="D10" s="113"/>
      <c r="E10" s="2">
        <v>2020</v>
      </c>
      <c r="F10" s="2">
        <v>2013</v>
      </c>
      <c r="G10" s="87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4" t="s">
        <v>6</v>
      </c>
      <c r="D12" s="114"/>
      <c r="E12" s="20"/>
      <c r="F12" s="21"/>
      <c r="G12" s="22"/>
      <c r="H12" s="21"/>
      <c r="I12" s="23"/>
    </row>
    <row r="13" spans="1:10" s="5" customFormat="1" x14ac:dyDescent="0.25">
      <c r="B13" s="24"/>
      <c r="C13" s="115" t="s">
        <v>8</v>
      </c>
      <c r="D13" s="115"/>
      <c r="E13" s="25">
        <f>SUM(E14:E20)</f>
        <v>7610.61</v>
      </c>
      <c r="F13" s="26">
        <v>0</v>
      </c>
      <c r="G13" s="25"/>
      <c r="H13" s="28">
        <v>0</v>
      </c>
      <c r="I13" s="64">
        <f>SUM(I14:I20)</f>
        <v>1111740.25</v>
      </c>
    </row>
    <row r="14" spans="1:10" s="5" customFormat="1" x14ac:dyDescent="0.25">
      <c r="B14" s="29"/>
      <c r="C14" s="116" t="s">
        <v>10</v>
      </c>
      <c r="D14" s="11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6" t="s">
        <v>12</v>
      </c>
      <c r="D15" s="11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6" t="s">
        <v>14</v>
      </c>
      <c r="D16" s="11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6" t="s">
        <v>16</v>
      </c>
      <c r="D17" s="11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6" t="s">
        <v>61</v>
      </c>
      <c r="D18" s="116"/>
      <c r="E18" s="30">
        <v>290.49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6" t="s">
        <v>62</v>
      </c>
      <c r="D19" s="11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6" t="s">
        <v>60</v>
      </c>
      <c r="D20" s="116"/>
      <c r="E20" s="30">
        <v>7320.12</v>
      </c>
      <c r="F20" s="31">
        <v>0</v>
      </c>
      <c r="G20" s="27"/>
      <c r="H20" s="32">
        <v>281722275.99000001</v>
      </c>
      <c r="I20" s="65">
        <v>1111740.25</v>
      </c>
    </row>
    <row r="21" spans="2:9" s="5" customFormat="1" x14ac:dyDescent="0.25">
      <c r="B21" s="29"/>
      <c r="C21" s="116"/>
      <c r="D21" s="11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7" t="s">
        <v>63</v>
      </c>
      <c r="D22" s="117"/>
      <c r="E22" s="25">
        <f>E26+E28</f>
        <v>407578</v>
      </c>
      <c r="F22" s="35"/>
      <c r="G22" s="27"/>
      <c r="H22" s="32">
        <v>0</v>
      </c>
      <c r="I22" s="64">
        <f>I26+I28</f>
        <v>655485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6" t="s">
        <v>67</v>
      </c>
      <c r="D26" s="11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6" t="s">
        <v>68</v>
      </c>
      <c r="D27" s="11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407578</v>
      </c>
      <c r="F28" s="35"/>
      <c r="G28" s="27"/>
      <c r="H28" s="32">
        <v>0</v>
      </c>
      <c r="I28" s="65">
        <f>SUM(I30:I31)</f>
        <v>655485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339514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68064</v>
      </c>
      <c r="F31" s="35"/>
      <c r="G31" s="27"/>
      <c r="H31" s="32"/>
      <c r="I31" s="65">
        <v>65245</v>
      </c>
    </row>
    <row r="32" spans="2:9" s="5" customFormat="1" x14ac:dyDescent="0.25">
      <c r="B32" s="29"/>
      <c r="C32" s="115" t="s">
        <v>26</v>
      </c>
      <c r="D32" s="115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1440.01</v>
      </c>
    </row>
    <row r="33" spans="2:9" s="5" customFormat="1" x14ac:dyDescent="0.25">
      <c r="B33" s="29"/>
      <c r="C33" s="116" t="s">
        <v>28</v>
      </c>
      <c r="D33" s="116"/>
      <c r="E33" s="30">
        <v>0</v>
      </c>
      <c r="F33" s="31">
        <v>6110643.3700000001</v>
      </c>
      <c r="G33" s="27"/>
      <c r="H33" s="33"/>
      <c r="I33" s="65">
        <v>1415.86</v>
      </c>
    </row>
    <row r="34" spans="2:9" s="5" customFormat="1" x14ac:dyDescent="0.25">
      <c r="B34" s="29"/>
      <c r="C34" s="116" t="s">
        <v>29</v>
      </c>
      <c r="D34" s="11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6" t="s">
        <v>31</v>
      </c>
      <c r="D35" s="11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6" t="s">
        <v>33</v>
      </c>
      <c r="D36" s="11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6" t="s">
        <v>35</v>
      </c>
      <c r="D37" s="116"/>
      <c r="E37" s="30">
        <v>0</v>
      </c>
      <c r="F37" s="31">
        <v>286891458</v>
      </c>
      <c r="G37" s="27"/>
      <c r="H37" s="32">
        <v>37649777.600000001</v>
      </c>
      <c r="I37" s="65">
        <v>24.15</v>
      </c>
    </row>
    <row r="38" spans="2:9" s="5" customFormat="1" x14ac:dyDescent="0.25">
      <c r="B38" s="24"/>
      <c r="C38" s="86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8" t="s">
        <v>37</v>
      </c>
      <c r="D39" s="118"/>
      <c r="E39" s="43">
        <f>E13+E22+E32</f>
        <v>415188.61</v>
      </c>
      <c r="F39" s="44">
        <v>0</v>
      </c>
      <c r="G39" s="45"/>
      <c r="H39" s="46">
        <v>0</v>
      </c>
      <c r="I39" s="69">
        <f>I13+I22+I32</f>
        <v>1768665.26</v>
      </c>
    </row>
    <row r="40" spans="2:9" s="5" customFormat="1" x14ac:dyDescent="0.25">
      <c r="B40" s="24"/>
      <c r="C40" s="118"/>
      <c r="D40" s="11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4" t="s">
        <v>7</v>
      </c>
      <c r="D42" s="11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9" t="s">
        <v>9</v>
      </c>
      <c r="D43" s="119"/>
      <c r="E43" s="25">
        <f>SUM(E44:E46)</f>
        <v>655816.78</v>
      </c>
      <c r="F43" s="27"/>
      <c r="G43" s="27"/>
      <c r="H43" s="32">
        <v>0</v>
      </c>
      <c r="I43" s="64">
        <f>SUM(I44:I46)</f>
        <v>1886178.74</v>
      </c>
    </row>
    <row r="44" spans="2:9" s="5" customFormat="1" x14ac:dyDescent="0.25">
      <c r="B44" s="47"/>
      <c r="C44" s="120" t="s">
        <v>11</v>
      </c>
      <c r="D44" s="120"/>
      <c r="E44" s="30">
        <v>402679.89</v>
      </c>
      <c r="F44" s="27"/>
      <c r="G44" s="27"/>
      <c r="H44" s="32">
        <v>0</v>
      </c>
      <c r="I44" s="65">
        <v>641695.81000000006</v>
      </c>
    </row>
    <row r="45" spans="2:9" s="5" customFormat="1" x14ac:dyDescent="0.25">
      <c r="B45" s="47"/>
      <c r="C45" s="120" t="s">
        <v>13</v>
      </c>
      <c r="D45" s="120"/>
      <c r="E45" s="30">
        <v>71679.350000000006</v>
      </c>
      <c r="F45" s="27"/>
      <c r="G45" s="27"/>
      <c r="H45" s="33"/>
      <c r="I45" s="65">
        <v>857365.17</v>
      </c>
    </row>
    <row r="46" spans="2:9" s="5" customFormat="1" x14ac:dyDescent="0.25">
      <c r="B46" s="47"/>
      <c r="C46" s="120" t="s">
        <v>15</v>
      </c>
      <c r="D46" s="120"/>
      <c r="E46" s="30">
        <v>181457.54</v>
      </c>
      <c r="F46" s="27"/>
      <c r="G46" s="27"/>
      <c r="H46" s="46">
        <v>0</v>
      </c>
      <c r="I46" s="65">
        <v>387117.76</v>
      </c>
    </row>
    <row r="47" spans="2:9" s="5" customFormat="1" x14ac:dyDescent="0.25">
      <c r="B47" s="47"/>
      <c r="C47" s="85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9" t="s">
        <v>17</v>
      </c>
      <c r="D48" s="11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0" t="s">
        <v>18</v>
      </c>
      <c r="D49" s="12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0" t="s">
        <v>19</v>
      </c>
      <c r="D50" s="12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0" t="s">
        <v>20</v>
      </c>
      <c r="D51" s="12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0" t="s">
        <v>21</v>
      </c>
      <c r="D52" s="12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0" t="s">
        <v>22</v>
      </c>
      <c r="D53" s="12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0" t="s">
        <v>23</v>
      </c>
      <c r="D54" s="12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0" t="s">
        <v>24</v>
      </c>
      <c r="D55" s="12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0" t="s">
        <v>25</v>
      </c>
      <c r="D56" s="12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0" t="s">
        <v>27</v>
      </c>
      <c r="D57" s="12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5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1" t="s">
        <v>30</v>
      </c>
      <c r="D59" s="12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0" t="s">
        <v>32</v>
      </c>
      <c r="D60" s="12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0" t="s">
        <v>34</v>
      </c>
      <c r="D61" s="12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0" t="s">
        <v>36</v>
      </c>
      <c r="D62" s="12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5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9" t="s">
        <v>38</v>
      </c>
      <c r="D64" s="11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0" t="s">
        <v>39</v>
      </c>
      <c r="D65" s="12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0" t="s">
        <v>40</v>
      </c>
      <c r="D66" s="12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0" t="s">
        <v>41</v>
      </c>
      <c r="D67" s="12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0" t="s">
        <v>42</v>
      </c>
      <c r="D68" s="12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0" t="s">
        <v>43</v>
      </c>
      <c r="D69" s="12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5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1" t="s">
        <v>44</v>
      </c>
      <c r="D71" s="121"/>
      <c r="E71" s="25">
        <f>SUM(E72:E77)</f>
        <v>13169.77</v>
      </c>
      <c r="F71" s="27"/>
      <c r="G71" s="27"/>
      <c r="H71" s="50"/>
      <c r="I71" s="64">
        <f>SUM(I72:I77)</f>
        <v>11661.74</v>
      </c>
    </row>
    <row r="72" spans="2:9" s="5" customFormat="1" x14ac:dyDescent="0.25">
      <c r="B72" s="47"/>
      <c r="C72" s="120" t="s">
        <v>45</v>
      </c>
      <c r="D72" s="120"/>
      <c r="E72" s="30">
        <v>13169.77</v>
      </c>
      <c r="F72" s="27"/>
      <c r="G72" s="27"/>
      <c r="H72" s="50"/>
      <c r="I72" s="65">
        <v>11661.74</v>
      </c>
    </row>
    <row r="73" spans="2:9" s="5" customFormat="1" x14ac:dyDescent="0.25">
      <c r="B73" s="47"/>
      <c r="C73" s="120" t="s">
        <v>46</v>
      </c>
      <c r="D73" s="12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0" t="s">
        <v>47</v>
      </c>
      <c r="D74" s="12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0" t="s">
        <v>48</v>
      </c>
      <c r="D75" s="12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0" t="s">
        <v>49</v>
      </c>
      <c r="D76" s="12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0" t="s">
        <v>50</v>
      </c>
      <c r="D77" s="12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5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1" t="s">
        <v>51</v>
      </c>
      <c r="D79" s="12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0" t="s">
        <v>52</v>
      </c>
      <c r="D80" s="12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5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2" t="s">
        <v>53</v>
      </c>
      <c r="D82" s="122"/>
      <c r="E82" s="43">
        <f>E43+E71</f>
        <v>668986.55000000005</v>
      </c>
      <c r="F82" s="27"/>
      <c r="G82" s="27"/>
      <c r="H82" s="50"/>
      <c r="I82" s="69">
        <f>I71+I43</f>
        <v>1897840.48</v>
      </c>
    </row>
    <row r="83" spans="1:9" s="5" customFormat="1" x14ac:dyDescent="0.25">
      <c r="B83" s="47"/>
      <c r="C83" s="84"/>
      <c r="D83" s="84"/>
      <c r="E83" s="34"/>
      <c r="F83" s="27"/>
      <c r="G83" s="27"/>
      <c r="H83" s="50"/>
      <c r="I83" s="66"/>
    </row>
    <row r="84" spans="1:9" s="5" customFormat="1" x14ac:dyDescent="0.25">
      <c r="B84" s="47"/>
      <c r="C84" s="123" t="s">
        <v>54</v>
      </c>
      <c r="D84" s="123"/>
      <c r="E84" s="43">
        <f>E39-E82</f>
        <v>-253797.94000000006</v>
      </c>
      <c r="F84" s="27"/>
      <c r="G84" s="27"/>
      <c r="H84" s="50"/>
      <c r="I84" s="69">
        <f>I39-I82</f>
        <v>-129175.21999999997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4" t="s">
        <v>59</v>
      </c>
      <c r="C94" s="124"/>
      <c r="D94" s="62"/>
      <c r="E94" s="124" t="s">
        <v>71</v>
      </c>
      <c r="F94" s="124"/>
      <c r="G94" s="124"/>
      <c r="H94" s="124"/>
      <c r="I94" s="124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1" t="s">
        <v>77</v>
      </c>
      <c r="E2" s="111"/>
      <c r="F2" s="111"/>
      <c r="G2" s="111"/>
      <c r="H2" s="7"/>
      <c r="I2" s="7"/>
      <c r="J2" s="5"/>
    </row>
    <row r="3" spans="1:10" x14ac:dyDescent="0.25">
      <c r="A3" s="5"/>
      <c r="B3" s="5"/>
      <c r="C3" s="8"/>
      <c r="D3" s="111" t="s">
        <v>1</v>
      </c>
      <c r="E3" s="111"/>
      <c r="F3" s="111"/>
      <c r="G3" s="111"/>
      <c r="H3" s="8"/>
      <c r="I3" s="8"/>
      <c r="J3" s="5"/>
    </row>
    <row r="4" spans="1:10" x14ac:dyDescent="0.25">
      <c r="A4" s="5"/>
      <c r="B4" s="5"/>
      <c r="C4" s="8"/>
      <c r="D4" s="111" t="s">
        <v>79</v>
      </c>
      <c r="E4" s="111"/>
      <c r="F4" s="111"/>
      <c r="G4" s="111"/>
      <c r="H4" s="8"/>
      <c r="I4" s="8"/>
      <c r="J4" s="5"/>
    </row>
    <row r="5" spans="1:10" x14ac:dyDescent="0.25">
      <c r="A5" s="5"/>
      <c r="B5" s="5"/>
      <c r="C5" s="8"/>
      <c r="D5" s="111" t="s">
        <v>2</v>
      </c>
      <c r="E5" s="111"/>
      <c r="F5" s="111"/>
      <c r="G5" s="111"/>
      <c r="H5" s="8"/>
      <c r="I5" s="8"/>
      <c r="J5" s="5"/>
    </row>
    <row r="6" spans="1:10" x14ac:dyDescent="0.25">
      <c r="A6" s="5"/>
      <c r="B6" s="93"/>
      <c r="C6" s="93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3"/>
      <c r="C7" s="11" t="s">
        <v>3</v>
      </c>
      <c r="D7" s="112" t="s">
        <v>4</v>
      </c>
      <c r="E7" s="112"/>
      <c r="F7" s="112"/>
      <c r="G7" s="112"/>
      <c r="H7" s="112"/>
      <c r="I7" s="6"/>
      <c r="J7" s="5"/>
    </row>
    <row r="8" spans="1:10" x14ac:dyDescent="0.25">
      <c r="A8" s="5"/>
      <c r="B8" s="93"/>
      <c r="C8" s="93"/>
      <c r="D8" s="93"/>
      <c r="E8" s="93"/>
      <c r="F8" s="93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3" t="s">
        <v>5</v>
      </c>
      <c r="D10" s="113"/>
      <c r="E10" s="2">
        <v>2020</v>
      </c>
      <c r="F10" s="2">
        <v>2013</v>
      </c>
      <c r="G10" s="92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4" t="s">
        <v>6</v>
      </c>
      <c r="D12" s="114"/>
      <c r="E12" s="20"/>
      <c r="F12" s="21"/>
      <c r="G12" s="22"/>
      <c r="H12" s="21"/>
      <c r="I12" s="23"/>
    </row>
    <row r="13" spans="1:10" s="5" customFormat="1" x14ac:dyDescent="0.25">
      <c r="B13" s="24"/>
      <c r="C13" s="115" t="s">
        <v>8</v>
      </c>
      <c r="D13" s="115"/>
      <c r="E13" s="25">
        <f>SUM(E14:E20)</f>
        <v>3494.51</v>
      </c>
      <c r="F13" s="26">
        <v>0</v>
      </c>
      <c r="G13" s="25"/>
      <c r="H13" s="28">
        <v>0</v>
      </c>
      <c r="I13" s="64">
        <f>SUM(I14:I20)</f>
        <v>1085161.96</v>
      </c>
    </row>
    <row r="14" spans="1:10" s="5" customFormat="1" x14ac:dyDescent="0.25">
      <c r="B14" s="29"/>
      <c r="C14" s="116" t="s">
        <v>10</v>
      </c>
      <c r="D14" s="11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6" t="s">
        <v>12</v>
      </c>
      <c r="D15" s="11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6" t="s">
        <v>14</v>
      </c>
      <c r="D16" s="11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6" t="s">
        <v>16</v>
      </c>
      <c r="D17" s="11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6" t="s">
        <v>61</v>
      </c>
      <c r="D18" s="116"/>
      <c r="E18" s="30">
        <v>246.37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6" t="s">
        <v>62</v>
      </c>
      <c r="D19" s="11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6" t="s">
        <v>60</v>
      </c>
      <c r="D20" s="116"/>
      <c r="E20" s="30">
        <f>3248.05+0.09</f>
        <v>3248.1400000000003</v>
      </c>
      <c r="F20" s="31">
        <v>0</v>
      </c>
      <c r="G20" s="27"/>
      <c r="H20" s="32">
        <v>281722275.99000001</v>
      </c>
      <c r="I20" s="65">
        <v>1085161.96</v>
      </c>
    </row>
    <row r="21" spans="2:9" s="5" customFormat="1" x14ac:dyDescent="0.25">
      <c r="B21" s="29"/>
      <c r="C21" s="116"/>
      <c r="D21" s="11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7" t="s">
        <v>63</v>
      </c>
      <c r="D22" s="117"/>
      <c r="E22" s="25">
        <f>E26+E28</f>
        <v>318587</v>
      </c>
      <c r="F22" s="35"/>
      <c r="G22" s="27"/>
      <c r="H22" s="32">
        <v>0</v>
      </c>
      <c r="I22" s="64">
        <f>I26+I28</f>
        <v>724235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6" t="s">
        <v>67</v>
      </c>
      <c r="D26" s="11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6" t="s">
        <v>68</v>
      </c>
      <c r="D27" s="11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318587</v>
      </c>
      <c r="F28" s="35"/>
      <c r="G28" s="27"/>
      <c r="H28" s="32">
        <v>0</v>
      </c>
      <c r="I28" s="65">
        <f>SUM(I30:I31)</f>
        <v>724235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153830*2</f>
        <v>307660</v>
      </c>
      <c r="F30" s="35"/>
      <c r="G30" s="27"/>
      <c r="H30" s="32"/>
      <c r="I30" s="65">
        <v>645240</v>
      </c>
    </row>
    <row r="31" spans="2:9" s="5" customFormat="1" x14ac:dyDescent="0.25">
      <c r="B31" s="24"/>
      <c r="C31" s="38" t="s">
        <v>74</v>
      </c>
      <c r="D31" s="38"/>
      <c r="E31" s="30">
        <f>5464+5463</f>
        <v>10927</v>
      </c>
      <c r="F31" s="35"/>
      <c r="G31" s="27"/>
      <c r="H31" s="32"/>
      <c r="I31" s="65">
        <v>78995</v>
      </c>
    </row>
    <row r="32" spans="2:9" s="5" customFormat="1" x14ac:dyDescent="0.25">
      <c r="B32" s="29"/>
      <c r="C32" s="115" t="s">
        <v>26</v>
      </c>
      <c r="D32" s="115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530.08000000000004</v>
      </c>
    </row>
    <row r="33" spans="2:9" s="5" customFormat="1" x14ac:dyDescent="0.25">
      <c r="B33" s="29"/>
      <c r="C33" s="116" t="s">
        <v>28</v>
      </c>
      <c r="D33" s="116"/>
      <c r="E33" s="30">
        <v>0</v>
      </c>
      <c r="F33" s="31">
        <v>6110643.3700000001</v>
      </c>
      <c r="G33" s="27"/>
      <c r="H33" s="33"/>
      <c r="I33" s="65">
        <v>526.38</v>
      </c>
    </row>
    <row r="34" spans="2:9" s="5" customFormat="1" x14ac:dyDescent="0.25">
      <c r="B34" s="29"/>
      <c r="C34" s="116" t="s">
        <v>29</v>
      </c>
      <c r="D34" s="11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6" t="s">
        <v>31</v>
      </c>
      <c r="D35" s="11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6" t="s">
        <v>33</v>
      </c>
      <c r="D36" s="11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6" t="s">
        <v>35</v>
      </c>
      <c r="D37" s="116"/>
      <c r="E37" s="30">
        <v>0</v>
      </c>
      <c r="F37" s="31">
        <v>286891458</v>
      </c>
      <c r="G37" s="27"/>
      <c r="H37" s="32">
        <v>37649777.600000001</v>
      </c>
      <c r="I37" s="65">
        <v>3.7</v>
      </c>
    </row>
    <row r="38" spans="2:9" s="5" customFormat="1" x14ac:dyDescent="0.25">
      <c r="B38" s="24"/>
      <c r="C38" s="9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8" t="s">
        <v>37</v>
      </c>
      <c r="D39" s="118"/>
      <c r="E39" s="43">
        <f>E13+E22+E32</f>
        <v>322081.51</v>
      </c>
      <c r="F39" s="44">
        <v>0</v>
      </c>
      <c r="G39" s="45"/>
      <c r="H39" s="46">
        <v>0</v>
      </c>
      <c r="I39" s="69">
        <f>I13+I22+I32</f>
        <v>1809927.04</v>
      </c>
    </row>
    <row r="40" spans="2:9" s="5" customFormat="1" x14ac:dyDescent="0.25">
      <c r="B40" s="24"/>
      <c r="C40" s="118"/>
      <c r="D40" s="11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4" t="s">
        <v>7</v>
      </c>
      <c r="D42" s="11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9" t="s">
        <v>9</v>
      </c>
      <c r="D43" s="119"/>
      <c r="E43" s="25">
        <f>SUM(E44:E46)</f>
        <v>568158.05999999994</v>
      </c>
      <c r="F43" s="27"/>
      <c r="G43" s="27"/>
      <c r="H43" s="32">
        <v>0</v>
      </c>
      <c r="I43" s="64">
        <f>SUM(I44:I46)</f>
        <v>1856717.57</v>
      </c>
    </row>
    <row r="44" spans="2:9" s="5" customFormat="1" x14ac:dyDescent="0.25">
      <c r="B44" s="47"/>
      <c r="C44" s="120" t="s">
        <v>11</v>
      </c>
      <c r="D44" s="120"/>
      <c r="E44" s="30">
        <v>408758.99</v>
      </c>
      <c r="F44" s="27"/>
      <c r="G44" s="27"/>
      <c r="H44" s="32">
        <v>0</v>
      </c>
      <c r="I44" s="65">
        <v>643740.29</v>
      </c>
    </row>
    <row r="45" spans="2:9" s="5" customFormat="1" x14ac:dyDescent="0.25">
      <c r="B45" s="47"/>
      <c r="C45" s="120" t="s">
        <v>13</v>
      </c>
      <c r="D45" s="120"/>
      <c r="E45" s="30">
        <v>43021.06</v>
      </c>
      <c r="F45" s="27"/>
      <c r="G45" s="27"/>
      <c r="H45" s="33"/>
      <c r="I45" s="65">
        <v>844600.37</v>
      </c>
    </row>
    <row r="46" spans="2:9" s="5" customFormat="1" x14ac:dyDescent="0.25">
      <c r="B46" s="47"/>
      <c r="C46" s="120" t="s">
        <v>15</v>
      </c>
      <c r="D46" s="120"/>
      <c r="E46" s="30">
        <v>116378.01</v>
      </c>
      <c r="F46" s="27"/>
      <c r="G46" s="27"/>
      <c r="H46" s="46">
        <v>0</v>
      </c>
      <c r="I46" s="65">
        <v>368376.91</v>
      </c>
    </row>
    <row r="47" spans="2:9" s="5" customFormat="1" x14ac:dyDescent="0.25">
      <c r="B47" s="47"/>
      <c r="C47" s="9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9" t="s">
        <v>17</v>
      </c>
      <c r="D48" s="11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0" t="s">
        <v>18</v>
      </c>
      <c r="D49" s="12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0" t="s">
        <v>19</v>
      </c>
      <c r="D50" s="12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0" t="s">
        <v>20</v>
      </c>
      <c r="D51" s="12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0" t="s">
        <v>21</v>
      </c>
      <c r="D52" s="12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0" t="s">
        <v>22</v>
      </c>
      <c r="D53" s="12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0" t="s">
        <v>23</v>
      </c>
      <c r="D54" s="12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0" t="s">
        <v>24</v>
      </c>
      <c r="D55" s="12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0" t="s">
        <v>25</v>
      </c>
      <c r="D56" s="12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0" t="s">
        <v>27</v>
      </c>
      <c r="D57" s="12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9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1" t="s">
        <v>30</v>
      </c>
      <c r="D59" s="12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0" t="s">
        <v>32</v>
      </c>
      <c r="D60" s="12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0" t="s">
        <v>34</v>
      </c>
      <c r="D61" s="12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0" t="s">
        <v>36</v>
      </c>
      <c r="D62" s="12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9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9" t="s">
        <v>38</v>
      </c>
      <c r="D64" s="11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0" t="s">
        <v>39</v>
      </c>
      <c r="D65" s="12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0" t="s">
        <v>40</v>
      </c>
      <c r="D66" s="12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0" t="s">
        <v>41</v>
      </c>
      <c r="D67" s="12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0" t="s">
        <v>42</v>
      </c>
      <c r="D68" s="12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0" t="s">
        <v>43</v>
      </c>
      <c r="D69" s="12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9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1" t="s">
        <v>44</v>
      </c>
      <c r="D71" s="121"/>
      <c r="E71" s="25">
        <f>SUM(E72:E77)</f>
        <v>12125.81</v>
      </c>
      <c r="F71" s="27"/>
      <c r="G71" s="27"/>
      <c r="H71" s="50"/>
      <c r="I71" s="64">
        <f>SUM(I72:I77)</f>
        <v>10224.540000000001</v>
      </c>
    </row>
    <row r="72" spans="2:9" s="5" customFormat="1" x14ac:dyDescent="0.25">
      <c r="B72" s="47"/>
      <c r="C72" s="120" t="s">
        <v>45</v>
      </c>
      <c r="D72" s="120"/>
      <c r="E72" s="30">
        <v>12125.81</v>
      </c>
      <c r="F72" s="27"/>
      <c r="G72" s="27"/>
      <c r="H72" s="50"/>
      <c r="I72" s="65">
        <v>10224.540000000001</v>
      </c>
    </row>
    <row r="73" spans="2:9" s="5" customFormat="1" x14ac:dyDescent="0.25">
      <c r="B73" s="47"/>
      <c r="C73" s="120" t="s">
        <v>46</v>
      </c>
      <c r="D73" s="12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0" t="s">
        <v>47</v>
      </c>
      <c r="D74" s="12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0" t="s">
        <v>48</v>
      </c>
      <c r="D75" s="12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0" t="s">
        <v>49</v>
      </c>
      <c r="D76" s="12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0" t="s">
        <v>50</v>
      </c>
      <c r="D77" s="12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9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1" t="s">
        <v>51</v>
      </c>
      <c r="D79" s="12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0" t="s">
        <v>52</v>
      </c>
      <c r="D80" s="12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9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2" t="s">
        <v>53</v>
      </c>
      <c r="D82" s="122"/>
      <c r="E82" s="43">
        <f>E43+E71</f>
        <v>580283.87</v>
      </c>
      <c r="F82" s="27"/>
      <c r="G82" s="27"/>
      <c r="H82" s="50"/>
      <c r="I82" s="69">
        <f>I71+I43</f>
        <v>1866942.11</v>
      </c>
    </row>
    <row r="83" spans="1:9" s="5" customFormat="1" x14ac:dyDescent="0.25">
      <c r="B83" s="47"/>
      <c r="C83" s="89"/>
      <c r="D83" s="89"/>
      <c r="E83" s="34"/>
      <c r="F83" s="27"/>
      <c r="G83" s="27"/>
      <c r="H83" s="50"/>
      <c r="I83" s="66"/>
    </row>
    <row r="84" spans="1:9" s="5" customFormat="1" x14ac:dyDescent="0.25">
      <c r="B84" s="47"/>
      <c r="C84" s="123" t="s">
        <v>54</v>
      </c>
      <c r="D84" s="123"/>
      <c r="E84" s="43">
        <f>E39-E82</f>
        <v>-258202.36</v>
      </c>
      <c r="F84" s="27"/>
      <c r="G84" s="27"/>
      <c r="H84" s="50"/>
      <c r="I84" s="69">
        <f>I39-I82</f>
        <v>-57015.070000000065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4" t="s">
        <v>59</v>
      </c>
      <c r="C94" s="124"/>
      <c r="D94" s="62"/>
      <c r="E94" s="124" t="s">
        <v>71</v>
      </c>
      <c r="F94" s="124"/>
      <c r="G94" s="124"/>
      <c r="H94" s="124"/>
      <c r="I94" s="124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6"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1" t="s">
        <v>77</v>
      </c>
      <c r="E2" s="111"/>
      <c r="F2" s="111"/>
      <c r="G2" s="111"/>
      <c r="H2" s="7"/>
      <c r="I2" s="7"/>
      <c r="J2" s="5"/>
    </row>
    <row r="3" spans="1:10" x14ac:dyDescent="0.25">
      <c r="A3" s="5"/>
      <c r="B3" s="5"/>
      <c r="C3" s="8"/>
      <c r="D3" s="111" t="s">
        <v>1</v>
      </c>
      <c r="E3" s="111"/>
      <c r="F3" s="111"/>
      <c r="G3" s="111"/>
      <c r="H3" s="8"/>
      <c r="I3" s="8"/>
      <c r="J3" s="5"/>
    </row>
    <row r="4" spans="1:10" x14ac:dyDescent="0.25">
      <c r="A4" s="5"/>
      <c r="B4" s="5"/>
      <c r="C4" s="8"/>
      <c r="D4" s="111" t="s">
        <v>80</v>
      </c>
      <c r="E4" s="111"/>
      <c r="F4" s="111"/>
      <c r="G4" s="111"/>
      <c r="H4" s="8"/>
      <c r="I4" s="8"/>
      <c r="J4" s="5"/>
    </row>
    <row r="5" spans="1:10" x14ac:dyDescent="0.25">
      <c r="A5" s="5"/>
      <c r="B5" s="5"/>
      <c r="C5" s="8"/>
      <c r="D5" s="111" t="s">
        <v>2</v>
      </c>
      <c r="E5" s="111"/>
      <c r="F5" s="111"/>
      <c r="G5" s="111"/>
      <c r="H5" s="8"/>
      <c r="I5" s="8"/>
      <c r="J5" s="5"/>
    </row>
    <row r="6" spans="1:10" x14ac:dyDescent="0.25">
      <c r="A6" s="5"/>
      <c r="B6" s="100"/>
      <c r="C6" s="100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100"/>
      <c r="C7" s="11" t="s">
        <v>3</v>
      </c>
      <c r="D7" s="112" t="s">
        <v>4</v>
      </c>
      <c r="E7" s="112"/>
      <c r="F7" s="112"/>
      <c r="G7" s="112"/>
      <c r="H7" s="112"/>
      <c r="I7" s="6"/>
      <c r="J7" s="5"/>
    </row>
    <row r="8" spans="1:10" x14ac:dyDescent="0.25">
      <c r="A8" s="5"/>
      <c r="B8" s="100"/>
      <c r="C8" s="100"/>
      <c r="D8" s="100"/>
      <c r="E8" s="100"/>
      <c r="F8" s="100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3" t="s">
        <v>5</v>
      </c>
      <c r="D10" s="113"/>
      <c r="E10" s="2">
        <v>2020</v>
      </c>
      <c r="F10" s="2">
        <v>2013</v>
      </c>
      <c r="G10" s="101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4" t="s">
        <v>6</v>
      </c>
      <c r="D12" s="114"/>
      <c r="E12" s="20"/>
      <c r="F12" s="21"/>
      <c r="G12" s="22"/>
      <c r="H12" s="21"/>
      <c r="I12" s="23"/>
    </row>
    <row r="13" spans="1:10" s="5" customFormat="1" x14ac:dyDescent="0.25">
      <c r="B13" s="24"/>
      <c r="C13" s="115" t="s">
        <v>8</v>
      </c>
      <c r="D13" s="115"/>
      <c r="E13" s="25">
        <f>SUM(E14:E20)</f>
        <v>59988.609999999993</v>
      </c>
      <c r="F13" s="26">
        <v>0</v>
      </c>
      <c r="G13" s="25"/>
      <c r="H13" s="28">
        <v>0</v>
      </c>
      <c r="I13" s="64">
        <f>SUM(I14:I20)</f>
        <v>1275037.7</v>
      </c>
    </row>
    <row r="14" spans="1:10" s="5" customFormat="1" x14ac:dyDescent="0.25">
      <c r="B14" s="29"/>
      <c r="C14" s="116" t="s">
        <v>10</v>
      </c>
      <c r="D14" s="11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6" t="s">
        <v>12</v>
      </c>
      <c r="D15" s="11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6" t="s">
        <v>14</v>
      </c>
      <c r="D16" s="11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6" t="s">
        <v>16</v>
      </c>
      <c r="D17" s="11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6" t="s">
        <v>61</v>
      </c>
      <c r="D18" s="116"/>
      <c r="E18" s="30">
        <v>226.27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6" t="s">
        <v>62</v>
      </c>
      <c r="D19" s="11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6" t="s">
        <v>60</v>
      </c>
      <c r="D20" s="116"/>
      <c r="E20" s="30">
        <v>59762.34</v>
      </c>
      <c r="F20" s="31">
        <v>0</v>
      </c>
      <c r="G20" s="27"/>
      <c r="H20" s="32">
        <v>281722275.99000001</v>
      </c>
      <c r="I20" s="65">
        <v>1275037.7</v>
      </c>
    </row>
    <row r="21" spans="2:9" s="5" customFormat="1" x14ac:dyDescent="0.25">
      <c r="B21" s="29"/>
      <c r="C21" s="116"/>
      <c r="D21" s="11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7" t="s">
        <v>63</v>
      </c>
      <c r="D22" s="117"/>
      <c r="E22" s="25">
        <f>E26+E28</f>
        <v>358750</v>
      </c>
      <c r="F22" s="35"/>
      <c r="G22" s="27"/>
      <c r="H22" s="32">
        <v>0</v>
      </c>
      <c r="I22" s="64">
        <f>I26+I28</f>
        <v>706878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6" t="s">
        <v>67</v>
      </c>
      <c r="D26" s="11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6" t="s">
        <v>68</v>
      </c>
      <c r="D27" s="11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358750</v>
      </c>
      <c r="F28" s="35"/>
      <c r="G28" s="27"/>
      <c r="H28" s="32">
        <v>0</v>
      </c>
      <c r="I28" s="65">
        <f>SUM(I30:I31)</f>
        <v>706878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347230</v>
      </c>
      <c r="F30" s="35"/>
      <c r="G30" s="27"/>
      <c r="H30" s="32"/>
      <c r="I30" s="65">
        <v>649883</v>
      </c>
    </row>
    <row r="31" spans="2:9" s="5" customFormat="1" x14ac:dyDescent="0.25">
      <c r="B31" s="24"/>
      <c r="C31" s="38" t="s">
        <v>74</v>
      </c>
      <c r="D31" s="38"/>
      <c r="E31" s="30">
        <v>11520</v>
      </c>
      <c r="F31" s="35"/>
      <c r="G31" s="27"/>
      <c r="H31" s="32"/>
      <c r="I31" s="65">
        <v>56995</v>
      </c>
    </row>
    <row r="32" spans="2:9" s="5" customFormat="1" x14ac:dyDescent="0.25">
      <c r="B32" s="29"/>
      <c r="C32" s="115" t="s">
        <v>26</v>
      </c>
      <c r="D32" s="115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468.95</v>
      </c>
    </row>
    <row r="33" spans="2:9" s="5" customFormat="1" x14ac:dyDescent="0.25">
      <c r="B33" s="29"/>
      <c r="C33" s="116" t="s">
        <v>28</v>
      </c>
      <c r="D33" s="116"/>
      <c r="E33" s="30">
        <v>0</v>
      </c>
      <c r="F33" s="31">
        <v>6110643.3700000001</v>
      </c>
      <c r="G33" s="27"/>
      <c r="H33" s="33"/>
      <c r="I33" s="65">
        <v>369.03</v>
      </c>
    </row>
    <row r="34" spans="2:9" s="5" customFormat="1" x14ac:dyDescent="0.25">
      <c r="B34" s="29"/>
      <c r="C34" s="116" t="s">
        <v>29</v>
      </c>
      <c r="D34" s="11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6" t="s">
        <v>31</v>
      </c>
      <c r="D35" s="11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6" t="s">
        <v>33</v>
      </c>
      <c r="D36" s="11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6" t="s">
        <v>35</v>
      </c>
      <c r="D37" s="116"/>
      <c r="E37" s="30">
        <v>0</v>
      </c>
      <c r="F37" s="31">
        <v>286891458</v>
      </c>
      <c r="G37" s="27"/>
      <c r="H37" s="32">
        <v>37649777.600000001</v>
      </c>
      <c r="I37" s="65">
        <v>99.92</v>
      </c>
    </row>
    <row r="38" spans="2:9" s="5" customFormat="1" x14ac:dyDescent="0.25">
      <c r="B38" s="24"/>
      <c r="C38" s="102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8" t="s">
        <v>37</v>
      </c>
      <c r="D39" s="118"/>
      <c r="E39" s="43">
        <f>E13+E22+E32</f>
        <v>418738.61</v>
      </c>
      <c r="F39" s="44">
        <v>0</v>
      </c>
      <c r="G39" s="45"/>
      <c r="H39" s="46">
        <v>0</v>
      </c>
      <c r="I39" s="69">
        <f>I13+I22+I32</f>
        <v>1982384.65</v>
      </c>
    </row>
    <row r="40" spans="2:9" s="5" customFormat="1" x14ac:dyDescent="0.25">
      <c r="B40" s="24"/>
      <c r="C40" s="118"/>
      <c r="D40" s="11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4" t="s">
        <v>7</v>
      </c>
      <c r="D42" s="11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9" t="s">
        <v>9</v>
      </c>
      <c r="D43" s="119"/>
      <c r="E43" s="25">
        <f>SUM(E44:E46)</f>
        <v>689274.73</v>
      </c>
      <c r="F43" s="27"/>
      <c r="G43" s="27"/>
      <c r="H43" s="32">
        <v>0</v>
      </c>
      <c r="I43" s="64">
        <f>SUM(I44:I46)</f>
        <v>1873016.29</v>
      </c>
    </row>
    <row r="44" spans="2:9" s="5" customFormat="1" x14ac:dyDescent="0.25">
      <c r="B44" s="47"/>
      <c r="C44" s="120" t="s">
        <v>11</v>
      </c>
      <c r="D44" s="120"/>
      <c r="E44" s="30">
        <v>508958.61</v>
      </c>
      <c r="F44" s="27"/>
      <c r="G44" s="27"/>
      <c r="H44" s="32">
        <v>0</v>
      </c>
      <c r="I44" s="65">
        <v>762842.1</v>
      </c>
    </row>
    <row r="45" spans="2:9" s="5" customFormat="1" x14ac:dyDescent="0.25">
      <c r="B45" s="47"/>
      <c r="C45" s="120" t="s">
        <v>13</v>
      </c>
      <c r="D45" s="120"/>
      <c r="E45" s="30">
        <v>46299.87</v>
      </c>
      <c r="F45" s="27"/>
      <c r="G45" s="27"/>
      <c r="H45" s="33"/>
      <c r="I45" s="65">
        <v>847332.38</v>
      </c>
    </row>
    <row r="46" spans="2:9" s="5" customFormat="1" x14ac:dyDescent="0.25">
      <c r="B46" s="47"/>
      <c r="C46" s="120" t="s">
        <v>15</v>
      </c>
      <c r="D46" s="120"/>
      <c r="E46" s="30">
        <v>134016.25</v>
      </c>
      <c r="F46" s="27"/>
      <c r="G46" s="27"/>
      <c r="H46" s="46">
        <v>0</v>
      </c>
      <c r="I46" s="65">
        <v>262841.81</v>
      </c>
    </row>
    <row r="47" spans="2:9" s="5" customFormat="1" x14ac:dyDescent="0.25">
      <c r="B47" s="47"/>
      <c r="C47" s="103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9" t="s">
        <v>17</v>
      </c>
      <c r="D48" s="11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0" t="s">
        <v>18</v>
      </c>
      <c r="D49" s="12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0" t="s">
        <v>19</v>
      </c>
      <c r="D50" s="12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0" t="s">
        <v>20</v>
      </c>
      <c r="D51" s="12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0" t="s">
        <v>21</v>
      </c>
      <c r="D52" s="12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0" t="s">
        <v>22</v>
      </c>
      <c r="D53" s="12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0" t="s">
        <v>23</v>
      </c>
      <c r="D54" s="12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0" t="s">
        <v>24</v>
      </c>
      <c r="D55" s="12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0" t="s">
        <v>25</v>
      </c>
      <c r="D56" s="12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0" t="s">
        <v>27</v>
      </c>
      <c r="D57" s="12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103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1" t="s">
        <v>30</v>
      </c>
      <c r="D59" s="12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0" t="s">
        <v>32</v>
      </c>
      <c r="D60" s="12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0" t="s">
        <v>34</v>
      </c>
      <c r="D61" s="12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0" t="s">
        <v>36</v>
      </c>
      <c r="D62" s="12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103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9" t="s">
        <v>38</v>
      </c>
      <c r="D64" s="11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0" t="s">
        <v>39</v>
      </c>
      <c r="D65" s="12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0" t="s">
        <v>40</v>
      </c>
      <c r="D66" s="12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0" t="s">
        <v>41</v>
      </c>
      <c r="D67" s="12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0" t="s">
        <v>42</v>
      </c>
      <c r="D68" s="12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0" t="s">
        <v>43</v>
      </c>
      <c r="D69" s="12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103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1" t="s">
        <v>44</v>
      </c>
      <c r="D71" s="121"/>
      <c r="E71" s="25">
        <f>SUM(E72:E77)</f>
        <v>12071.64</v>
      </c>
      <c r="F71" s="27"/>
      <c r="G71" s="27"/>
      <c r="H71" s="50"/>
      <c r="I71" s="64">
        <f>SUM(I72:I77)</f>
        <v>13263.3</v>
      </c>
    </row>
    <row r="72" spans="2:9" s="5" customFormat="1" x14ac:dyDescent="0.25">
      <c r="B72" s="47"/>
      <c r="C72" s="120" t="s">
        <v>45</v>
      </c>
      <c r="D72" s="120"/>
      <c r="E72" s="30">
        <v>12071.64</v>
      </c>
      <c r="F72" s="27"/>
      <c r="G72" s="27"/>
      <c r="H72" s="50"/>
      <c r="I72" s="65">
        <v>13263.3</v>
      </c>
    </row>
    <row r="73" spans="2:9" s="5" customFormat="1" x14ac:dyDescent="0.25">
      <c r="B73" s="47"/>
      <c r="C73" s="120" t="s">
        <v>46</v>
      </c>
      <c r="D73" s="12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0" t="s">
        <v>47</v>
      </c>
      <c r="D74" s="12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0" t="s">
        <v>48</v>
      </c>
      <c r="D75" s="12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0" t="s">
        <v>49</v>
      </c>
      <c r="D76" s="12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0" t="s">
        <v>50</v>
      </c>
      <c r="D77" s="12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103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1" t="s">
        <v>51</v>
      </c>
      <c r="D79" s="12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0" t="s">
        <v>52</v>
      </c>
      <c r="D80" s="12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103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2" t="s">
        <v>53</v>
      </c>
      <c r="D82" s="122"/>
      <c r="E82" s="43">
        <f>E43+E71</f>
        <v>701346.37</v>
      </c>
      <c r="F82" s="27"/>
      <c r="G82" s="27"/>
      <c r="H82" s="50"/>
      <c r="I82" s="69">
        <f>I71+I43</f>
        <v>1886279.59</v>
      </c>
    </row>
    <row r="83" spans="1:9" s="5" customFormat="1" x14ac:dyDescent="0.25">
      <c r="B83" s="47"/>
      <c r="C83" s="104"/>
      <c r="D83" s="104"/>
      <c r="E83" s="34"/>
      <c r="F83" s="27"/>
      <c r="G83" s="27"/>
      <c r="H83" s="50"/>
      <c r="I83" s="66"/>
    </row>
    <row r="84" spans="1:9" s="5" customFormat="1" x14ac:dyDescent="0.25">
      <c r="B84" s="47"/>
      <c r="C84" s="123" t="s">
        <v>54</v>
      </c>
      <c r="D84" s="123"/>
      <c r="E84" s="43">
        <f>E39-E82</f>
        <v>-282607.76</v>
      </c>
      <c r="F84" s="27"/>
      <c r="G84" s="27"/>
      <c r="H84" s="50"/>
      <c r="I84" s="69">
        <f>I39-I82</f>
        <v>96105.059999999823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4" t="s">
        <v>59</v>
      </c>
      <c r="C94" s="124"/>
      <c r="D94" s="62"/>
      <c r="E94" s="124" t="s">
        <v>71</v>
      </c>
      <c r="F94" s="124"/>
      <c r="G94" s="124"/>
      <c r="H94" s="124"/>
      <c r="I94" s="124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1" t="s">
        <v>77</v>
      </c>
      <c r="E2" s="111"/>
      <c r="F2" s="111"/>
      <c r="G2" s="111"/>
      <c r="H2" s="7"/>
      <c r="I2" s="7"/>
      <c r="J2" s="5"/>
    </row>
    <row r="3" spans="1:10" x14ac:dyDescent="0.25">
      <c r="A3" s="5"/>
      <c r="B3" s="5"/>
      <c r="C3" s="8"/>
      <c r="D3" s="111" t="s">
        <v>1</v>
      </c>
      <c r="E3" s="111"/>
      <c r="F3" s="111"/>
      <c r="G3" s="111"/>
      <c r="H3" s="8"/>
      <c r="I3" s="8"/>
      <c r="J3" s="5"/>
    </row>
    <row r="4" spans="1:10" x14ac:dyDescent="0.25">
      <c r="A4" s="5"/>
      <c r="B4" s="5"/>
      <c r="C4" s="8"/>
      <c r="D4" s="111" t="s">
        <v>81</v>
      </c>
      <c r="E4" s="111"/>
      <c r="F4" s="111"/>
      <c r="G4" s="111"/>
      <c r="H4" s="8"/>
      <c r="I4" s="8"/>
      <c r="J4" s="5"/>
    </row>
    <row r="5" spans="1:10" x14ac:dyDescent="0.25">
      <c r="A5" s="5"/>
      <c r="B5" s="5"/>
      <c r="C5" s="8"/>
      <c r="D5" s="111" t="s">
        <v>2</v>
      </c>
      <c r="E5" s="111"/>
      <c r="F5" s="111"/>
      <c r="G5" s="111"/>
      <c r="H5" s="8"/>
      <c r="I5" s="8"/>
      <c r="J5" s="5"/>
    </row>
    <row r="6" spans="1:10" x14ac:dyDescent="0.25">
      <c r="A6" s="5"/>
      <c r="B6" s="105"/>
      <c r="C6" s="105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105"/>
      <c r="C7" s="11" t="s">
        <v>3</v>
      </c>
      <c r="D7" s="112" t="s">
        <v>4</v>
      </c>
      <c r="E7" s="112"/>
      <c r="F7" s="112"/>
      <c r="G7" s="112"/>
      <c r="H7" s="112"/>
      <c r="I7" s="6"/>
      <c r="J7" s="5"/>
    </row>
    <row r="8" spans="1:10" x14ac:dyDescent="0.25">
      <c r="A8" s="5"/>
      <c r="B8" s="105"/>
      <c r="C8" s="105"/>
      <c r="D8" s="105"/>
      <c r="E8" s="105"/>
      <c r="F8" s="105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3" t="s">
        <v>5</v>
      </c>
      <c r="D10" s="113"/>
      <c r="E10" s="2">
        <v>2020</v>
      </c>
      <c r="F10" s="2">
        <v>2013</v>
      </c>
      <c r="G10" s="10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4" t="s">
        <v>6</v>
      </c>
      <c r="D12" s="114"/>
      <c r="E12" s="20"/>
      <c r="F12" s="21"/>
      <c r="G12" s="22"/>
      <c r="H12" s="21"/>
      <c r="I12" s="23"/>
    </row>
    <row r="13" spans="1:10" s="5" customFormat="1" x14ac:dyDescent="0.25">
      <c r="B13" s="24"/>
      <c r="C13" s="115" t="s">
        <v>8</v>
      </c>
      <c r="D13" s="115"/>
      <c r="E13" s="25">
        <f>SUM(E14:E20)</f>
        <v>252.91</v>
      </c>
      <c r="F13" s="26">
        <v>0</v>
      </c>
      <c r="G13" s="25"/>
      <c r="H13" s="28">
        <v>0</v>
      </c>
      <c r="I13" s="64">
        <f>SUM(I14:I20)</f>
        <v>1468306.98</v>
      </c>
    </row>
    <row r="14" spans="1:10" s="5" customFormat="1" x14ac:dyDescent="0.25">
      <c r="B14" s="29"/>
      <c r="C14" s="116" t="s">
        <v>10</v>
      </c>
      <c r="D14" s="11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6" t="s">
        <v>12</v>
      </c>
      <c r="D15" s="11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6" t="s">
        <v>14</v>
      </c>
      <c r="D16" s="11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6" t="s">
        <v>16</v>
      </c>
      <c r="D17" s="11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6" t="s">
        <v>61</v>
      </c>
      <c r="D18" s="116"/>
      <c r="E18" s="30">
        <v>222.72</v>
      </c>
      <c r="F18" s="31">
        <v>25014355.379999999</v>
      </c>
      <c r="G18" s="27"/>
      <c r="H18" s="28">
        <v>0</v>
      </c>
      <c r="I18" s="65">
        <v>5518.88</v>
      </c>
    </row>
    <row r="19" spans="2:9" s="5" customFormat="1" x14ac:dyDescent="0.25">
      <c r="B19" s="29"/>
      <c r="C19" s="116" t="s">
        <v>62</v>
      </c>
      <c r="D19" s="11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6" t="s">
        <v>60</v>
      </c>
      <c r="D20" s="116"/>
      <c r="E20" s="30">
        <v>30.19</v>
      </c>
      <c r="F20" s="31">
        <v>0</v>
      </c>
      <c r="G20" s="27"/>
      <c r="H20" s="32">
        <v>281722275.99000001</v>
      </c>
      <c r="I20" s="65">
        <v>1462788.1</v>
      </c>
    </row>
    <row r="21" spans="2:9" s="5" customFormat="1" x14ac:dyDescent="0.25">
      <c r="B21" s="29"/>
      <c r="C21" s="116"/>
      <c r="D21" s="11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7" t="s">
        <v>63</v>
      </c>
      <c r="D22" s="117"/>
      <c r="E22" s="25">
        <f>E26+E28</f>
        <v>433349.19</v>
      </c>
      <c r="F22" s="35"/>
      <c r="G22" s="27"/>
      <c r="H22" s="32">
        <v>0</v>
      </c>
      <c r="I22" s="64">
        <f>I26+I28</f>
        <v>660735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6" t="s">
        <v>67</v>
      </c>
      <c r="D26" s="11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6" t="s">
        <v>68</v>
      </c>
      <c r="D27" s="11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433349.19</v>
      </c>
      <c r="F28" s="35"/>
      <c r="G28" s="27"/>
      <c r="H28" s="32">
        <v>0</v>
      </c>
      <c r="I28" s="65">
        <f>SUM(I30:I31)</f>
        <v>660735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425976.19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7373</v>
      </c>
      <c r="F31" s="35"/>
      <c r="G31" s="27"/>
      <c r="H31" s="32"/>
      <c r="I31" s="65">
        <v>70495</v>
      </c>
    </row>
    <row r="32" spans="2:9" s="5" customFormat="1" x14ac:dyDescent="0.25">
      <c r="B32" s="29"/>
      <c r="C32" s="115" t="s">
        <v>26</v>
      </c>
      <c r="D32" s="115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-5000.1399999999994</v>
      </c>
    </row>
    <row r="33" spans="2:9" s="5" customFormat="1" x14ac:dyDescent="0.25">
      <c r="B33" s="29"/>
      <c r="C33" s="116" t="s">
        <v>28</v>
      </c>
      <c r="D33" s="116"/>
      <c r="E33" s="30">
        <v>0</v>
      </c>
      <c r="F33" s="31">
        <v>6110643.3700000001</v>
      </c>
      <c r="G33" s="27"/>
      <c r="H33" s="33"/>
      <c r="I33" s="65">
        <v>-5082.28</v>
      </c>
    </row>
    <row r="34" spans="2:9" s="5" customFormat="1" x14ac:dyDescent="0.25">
      <c r="B34" s="29"/>
      <c r="C34" s="116" t="s">
        <v>29</v>
      </c>
      <c r="D34" s="11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6" t="s">
        <v>31</v>
      </c>
      <c r="D35" s="11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6" t="s">
        <v>33</v>
      </c>
      <c r="D36" s="11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6" t="s">
        <v>35</v>
      </c>
      <c r="D37" s="116"/>
      <c r="E37" s="30">
        <v>0</v>
      </c>
      <c r="F37" s="31">
        <v>286891458</v>
      </c>
      <c r="G37" s="27"/>
      <c r="H37" s="32">
        <v>37649777.600000001</v>
      </c>
      <c r="I37" s="65">
        <v>82.14</v>
      </c>
    </row>
    <row r="38" spans="2:9" s="5" customFormat="1" x14ac:dyDescent="0.25">
      <c r="B38" s="24"/>
      <c r="C38" s="107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8" t="s">
        <v>37</v>
      </c>
      <c r="D39" s="118"/>
      <c r="E39" s="43">
        <f>E13+E22+E32</f>
        <v>433602.1</v>
      </c>
      <c r="F39" s="44">
        <v>0</v>
      </c>
      <c r="G39" s="45"/>
      <c r="H39" s="46">
        <v>0</v>
      </c>
      <c r="I39" s="69">
        <f>I13+I22+I32</f>
        <v>2124041.84</v>
      </c>
    </row>
    <row r="40" spans="2:9" s="5" customFormat="1" x14ac:dyDescent="0.25">
      <c r="B40" s="24"/>
      <c r="C40" s="118"/>
      <c r="D40" s="11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4" t="s">
        <v>7</v>
      </c>
      <c r="D42" s="11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9" t="s">
        <v>9</v>
      </c>
      <c r="D43" s="119"/>
      <c r="E43" s="25">
        <f>SUM(E44:E46)</f>
        <v>532461.59</v>
      </c>
      <c r="F43" s="27"/>
      <c r="G43" s="27"/>
      <c r="H43" s="32">
        <v>0</v>
      </c>
      <c r="I43" s="64">
        <f>SUM(I44:I46)</f>
        <v>2239012.41</v>
      </c>
    </row>
    <row r="44" spans="2:9" s="5" customFormat="1" x14ac:dyDescent="0.25">
      <c r="B44" s="47"/>
      <c r="C44" s="120" t="s">
        <v>11</v>
      </c>
      <c r="D44" s="120"/>
      <c r="E44" s="30">
        <v>403828.9</v>
      </c>
      <c r="F44" s="27"/>
      <c r="G44" s="27"/>
      <c r="H44" s="32">
        <v>0</v>
      </c>
      <c r="I44" s="65">
        <v>612030.92000000004</v>
      </c>
    </row>
    <row r="45" spans="2:9" s="5" customFormat="1" x14ac:dyDescent="0.25">
      <c r="B45" s="47"/>
      <c r="C45" s="120" t="s">
        <v>13</v>
      </c>
      <c r="D45" s="120"/>
      <c r="E45" s="30">
        <v>27695.79</v>
      </c>
      <c r="F45" s="27"/>
      <c r="G45" s="27"/>
      <c r="H45" s="33"/>
      <c r="I45" s="65">
        <v>1114309.49</v>
      </c>
    </row>
    <row r="46" spans="2:9" s="5" customFormat="1" x14ac:dyDescent="0.25">
      <c r="B46" s="47"/>
      <c r="C46" s="120" t="s">
        <v>15</v>
      </c>
      <c r="D46" s="120"/>
      <c r="E46" s="30">
        <v>100936.9</v>
      </c>
      <c r="F46" s="27"/>
      <c r="G46" s="27"/>
      <c r="H46" s="46">
        <v>0</v>
      </c>
      <c r="I46" s="65">
        <v>512672</v>
      </c>
    </row>
    <row r="47" spans="2:9" s="5" customFormat="1" x14ac:dyDescent="0.25">
      <c r="B47" s="47"/>
      <c r="C47" s="10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9" t="s">
        <v>17</v>
      </c>
      <c r="D48" s="11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0" t="s">
        <v>18</v>
      </c>
      <c r="D49" s="12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0" t="s">
        <v>19</v>
      </c>
      <c r="D50" s="12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0" t="s">
        <v>20</v>
      </c>
      <c r="D51" s="12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0" t="s">
        <v>21</v>
      </c>
      <c r="D52" s="12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0" t="s">
        <v>22</v>
      </c>
      <c r="D53" s="12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0" t="s">
        <v>23</v>
      </c>
      <c r="D54" s="12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0" t="s">
        <v>24</v>
      </c>
      <c r="D55" s="12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0" t="s">
        <v>25</v>
      </c>
      <c r="D56" s="12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0" t="s">
        <v>27</v>
      </c>
      <c r="D57" s="12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10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1" t="s">
        <v>30</v>
      </c>
      <c r="D59" s="12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0" t="s">
        <v>32</v>
      </c>
      <c r="D60" s="12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0" t="s">
        <v>34</v>
      </c>
      <c r="D61" s="12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0" t="s">
        <v>36</v>
      </c>
      <c r="D62" s="12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10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9" t="s">
        <v>38</v>
      </c>
      <c r="D64" s="11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0" t="s">
        <v>39</v>
      </c>
      <c r="D65" s="12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0" t="s">
        <v>40</v>
      </c>
      <c r="D66" s="12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0" t="s">
        <v>41</v>
      </c>
      <c r="D67" s="12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0" t="s">
        <v>42</v>
      </c>
      <c r="D68" s="12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0" t="s">
        <v>43</v>
      </c>
      <c r="D69" s="12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10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1" t="s">
        <v>44</v>
      </c>
      <c r="D71" s="121"/>
      <c r="E71" s="25">
        <f>SUM(E72:E77)</f>
        <v>12071.64</v>
      </c>
      <c r="F71" s="27"/>
      <c r="G71" s="27"/>
      <c r="H71" s="50"/>
      <c r="I71" s="64">
        <f>SUM(I72:I77)</f>
        <v>13399.12</v>
      </c>
    </row>
    <row r="72" spans="2:9" s="5" customFormat="1" x14ac:dyDescent="0.25">
      <c r="B72" s="47"/>
      <c r="C72" s="120" t="s">
        <v>45</v>
      </c>
      <c r="D72" s="120"/>
      <c r="E72" s="30">
        <v>12071.64</v>
      </c>
      <c r="F72" s="27"/>
      <c r="G72" s="27"/>
      <c r="H72" s="50"/>
      <c r="I72" s="65">
        <v>13399.12</v>
      </c>
    </row>
    <row r="73" spans="2:9" s="5" customFormat="1" x14ac:dyDescent="0.25">
      <c r="B73" s="47"/>
      <c r="C73" s="120" t="s">
        <v>46</v>
      </c>
      <c r="D73" s="12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0" t="s">
        <v>47</v>
      </c>
      <c r="D74" s="12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0" t="s">
        <v>48</v>
      </c>
      <c r="D75" s="12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0" t="s">
        <v>49</v>
      </c>
      <c r="D76" s="12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0" t="s">
        <v>50</v>
      </c>
      <c r="D77" s="12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10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1" t="s">
        <v>51</v>
      </c>
      <c r="D79" s="12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0" t="s">
        <v>52</v>
      </c>
      <c r="D80" s="12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10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2" t="s">
        <v>53</v>
      </c>
      <c r="D82" s="122"/>
      <c r="E82" s="43">
        <f>E43+E71</f>
        <v>544533.23</v>
      </c>
      <c r="F82" s="27"/>
      <c r="G82" s="27"/>
      <c r="H82" s="50"/>
      <c r="I82" s="69">
        <f>I71+I43</f>
        <v>2252411.5300000003</v>
      </c>
    </row>
    <row r="83" spans="1:9" s="5" customFormat="1" x14ac:dyDescent="0.25">
      <c r="B83" s="47"/>
      <c r="C83" s="109"/>
      <c r="D83" s="109"/>
      <c r="E83" s="34"/>
      <c r="F83" s="27"/>
      <c r="G83" s="27"/>
      <c r="H83" s="50"/>
      <c r="I83" s="66"/>
    </row>
    <row r="84" spans="1:9" s="5" customFormat="1" x14ac:dyDescent="0.25">
      <c r="B84" s="47"/>
      <c r="C84" s="123" t="s">
        <v>54</v>
      </c>
      <c r="D84" s="123"/>
      <c r="E84" s="43">
        <f>E39-E82</f>
        <v>-110931.13</v>
      </c>
      <c r="F84" s="27"/>
      <c r="G84" s="27"/>
      <c r="H84" s="50"/>
      <c r="I84" s="69">
        <f>I39-I82</f>
        <v>-128369.69000000041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4" t="s">
        <v>59</v>
      </c>
      <c r="C94" s="124"/>
      <c r="D94" s="62"/>
      <c r="E94" s="124" t="s">
        <v>71</v>
      </c>
      <c r="F94" s="124"/>
      <c r="G94" s="124"/>
      <c r="H94" s="124"/>
      <c r="I94" s="124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1" t="s">
        <v>77</v>
      </c>
      <c r="E2" s="111"/>
      <c r="F2" s="111"/>
      <c r="G2" s="111"/>
      <c r="H2" s="7"/>
      <c r="I2" s="7"/>
      <c r="J2" s="5"/>
    </row>
    <row r="3" spans="1:10" x14ac:dyDescent="0.25">
      <c r="A3" s="5"/>
      <c r="B3" s="5"/>
      <c r="C3" s="8"/>
      <c r="D3" s="111" t="s">
        <v>1</v>
      </c>
      <c r="E3" s="111"/>
      <c r="F3" s="111"/>
      <c r="G3" s="111"/>
      <c r="H3" s="8"/>
      <c r="I3" s="8"/>
      <c r="J3" s="5"/>
    </row>
    <row r="4" spans="1:10" x14ac:dyDescent="0.25">
      <c r="A4" s="5"/>
      <c r="B4" s="5"/>
      <c r="C4" s="8"/>
      <c r="D4" s="111" t="s">
        <v>82</v>
      </c>
      <c r="E4" s="111"/>
      <c r="F4" s="111"/>
      <c r="G4" s="111"/>
      <c r="H4" s="8"/>
      <c r="I4" s="8"/>
      <c r="J4" s="5"/>
    </row>
    <row r="5" spans="1:10" x14ac:dyDescent="0.25">
      <c r="A5" s="5"/>
      <c r="B5" s="5"/>
      <c r="C5" s="8"/>
      <c r="D5" s="111" t="s">
        <v>2</v>
      </c>
      <c r="E5" s="111"/>
      <c r="F5" s="111"/>
      <c r="G5" s="111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12" t="s">
        <v>4</v>
      </c>
      <c r="E7" s="112"/>
      <c r="F7" s="112"/>
      <c r="G7" s="112"/>
      <c r="H7" s="112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3" t="s">
        <v>5</v>
      </c>
      <c r="D10" s="113"/>
      <c r="E10" s="2">
        <v>2020</v>
      </c>
      <c r="F10" s="2">
        <v>2013</v>
      </c>
      <c r="G10" s="110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4" t="s">
        <v>6</v>
      </c>
      <c r="D12" s="114"/>
      <c r="E12" s="20"/>
      <c r="F12" s="21"/>
      <c r="G12" s="22"/>
      <c r="H12" s="21"/>
      <c r="I12" s="23"/>
    </row>
    <row r="13" spans="1:10" s="5" customFormat="1" x14ac:dyDescent="0.25">
      <c r="B13" s="24"/>
      <c r="C13" s="115" t="s">
        <v>8</v>
      </c>
      <c r="D13" s="115"/>
      <c r="E13" s="25">
        <f>SUM(E14:E20)</f>
        <v>2383397.5</v>
      </c>
      <c r="F13" s="26">
        <v>0</v>
      </c>
      <c r="G13" s="25"/>
      <c r="H13" s="28">
        <v>0</v>
      </c>
      <c r="I13" s="64">
        <f>SUM(I14:I20)</f>
        <v>8355156.7800000003</v>
      </c>
    </row>
    <row r="14" spans="1:10" s="5" customFormat="1" x14ac:dyDescent="0.25">
      <c r="B14" s="29"/>
      <c r="C14" s="116" t="s">
        <v>10</v>
      </c>
      <c r="D14" s="116"/>
      <c r="E14" s="30">
        <f>'Edo de Act Enero 20'!E14+'Edo de Act Febrero 2020'!E14+'Edo de Act Marzo 2020'!E14+'Edo de Act Abril 2020'!E14+'Edo de Act Mayo 2020'!E14+'Edo de Act Junio 2020'!E14+'Edo de Act Julio 2020'!E14</f>
        <v>0</v>
      </c>
      <c r="F14" s="30">
        <f>'Edo de Act Enero 20'!F14+'Edo de Act Febrero 2020'!F14+'Edo de Act Marzo 2020'!F14+'Edo de Act Abril 2020'!F14</f>
        <v>2784700318.6399999</v>
      </c>
      <c r="G14" s="30"/>
      <c r="H14" s="30">
        <f>'Edo de Act Enero 20'!H14+'Edo de Act Febrero 2020'!H14+'Edo de Act Marzo 2020'!H14+'Edo de Act Abril 2020'!H14</f>
        <v>15528098811.4</v>
      </c>
      <c r="I14" s="65">
        <f>'Edo de Act Enero 20'!I14+'Edo de Act Febrero 2020'!I14+'Edo de Act Marzo 2020'!I14+'Edo de Act Abril 2020'!I14+'Edo de Act Mayo 2020'!I14+'Edo de Act Junio 2020'!I14+'Edo de Act Julio 2020'!I14</f>
        <v>0</v>
      </c>
    </row>
    <row r="15" spans="1:10" s="5" customFormat="1" x14ac:dyDescent="0.25">
      <c r="B15" s="29"/>
      <c r="C15" s="116" t="s">
        <v>12</v>
      </c>
      <c r="D15" s="116"/>
      <c r="E15" s="30">
        <f>'Edo de Act Enero 20'!E15+'Edo de Act Febrero 2020'!E15+'Edo de Act Marzo 2020'!E15+'Edo de Act Abril 2020'!E15+'Edo de Act Mayo 2020'!E15+'Edo de Act Junio 2020'!E15+'Edo de Act Julio 2020'!E15</f>
        <v>0</v>
      </c>
      <c r="F15" s="30">
        <f>'Edo de Act Enero 20'!F15+'Edo de Act Febrero 2020'!F15+'Edo de Act Marzo 2020'!F15+'Edo de Act Abril 2020'!F15</f>
        <v>0</v>
      </c>
      <c r="G15" s="30"/>
      <c r="H15" s="30">
        <f>'Edo de Act Enero 20'!H15+'Edo de Act Febrero 2020'!H15+'Edo de Act Marzo 2020'!H15+'Edo de Act Abril 2020'!H15</f>
        <v>875274679.51999998</v>
      </c>
      <c r="I15" s="65">
        <f>'Edo de Act Enero 20'!I15+'Edo de Act Febrero 2020'!I15+'Edo de Act Marzo 2020'!I15+'Edo de Act Abril 2020'!I15+'Edo de Act Mayo 2020'!I15+'Edo de Act Junio 2020'!I15+'Edo de Act Julio 2020'!I15</f>
        <v>0</v>
      </c>
    </row>
    <row r="16" spans="1:10" s="5" customFormat="1" x14ac:dyDescent="0.25">
      <c r="B16" s="29"/>
      <c r="C16" s="116" t="s">
        <v>14</v>
      </c>
      <c r="D16" s="116"/>
      <c r="E16" s="30">
        <f>'Edo de Act Enero 20'!E16+'Edo de Act Febrero 2020'!E16+'Edo de Act Marzo 2020'!E16+'Edo de Act Abril 2020'!E16+'Edo de Act Mayo 2020'!E16+'Edo de Act Junio 2020'!E16+'Edo de Act Julio 2020'!E16</f>
        <v>0</v>
      </c>
      <c r="F16" s="30">
        <f>'Edo de Act Enero 20'!F16+'Edo de Act Febrero 2020'!F16+'Edo de Act Marzo 2020'!F16+'Edo de Act Abril 2020'!F16</f>
        <v>0</v>
      </c>
      <c r="G16" s="30"/>
      <c r="H16" s="30">
        <f>'Edo de Act Enero 20'!H16+'Edo de Act Febrero 2020'!H16+'Edo de Act Marzo 2020'!H16+'Edo de Act Abril 2020'!H16</f>
        <v>1752001358.72</v>
      </c>
      <c r="I16" s="65">
        <f>'Edo de Act Enero 20'!I16+'Edo de Act Febrero 2020'!I16+'Edo de Act Marzo 2020'!I16+'Edo de Act Abril 2020'!I16+'Edo de Act Mayo 2020'!I16+'Edo de Act Junio 2020'!I16+'Edo de Act Julio 2020'!I16</f>
        <v>0</v>
      </c>
    </row>
    <row r="17" spans="2:9" s="5" customFormat="1" x14ac:dyDescent="0.25">
      <c r="B17" s="29"/>
      <c r="C17" s="116" t="s">
        <v>16</v>
      </c>
      <c r="D17" s="116"/>
      <c r="E17" s="30">
        <f>'Edo de Act Enero 20'!E17+'Edo de Act Febrero 2020'!E17+'Edo de Act Marzo 2020'!E17+'Edo de Act Abril 2020'!E17+'Edo de Act Mayo 2020'!E17+'Edo de Act Junio 2020'!E17+'Edo de Act Julio 2020'!E17</f>
        <v>0</v>
      </c>
      <c r="F17" s="30">
        <f>'Edo de Act Enero 20'!F17+'Edo de Act Febrero 2020'!F17+'Edo de Act Marzo 2020'!F17+'Edo de Act Abril 2020'!F17</f>
        <v>972257637.44000006</v>
      </c>
      <c r="G17" s="30"/>
      <c r="H17" s="30">
        <f>'Edo de Act Enero 20'!H17+'Edo de Act Febrero 2020'!H17+'Edo de Act Marzo 2020'!H17+'Edo de Act Abril 2020'!H17</f>
        <v>0</v>
      </c>
      <c r="I17" s="65">
        <f>'Edo de Act Enero 20'!I17+'Edo de Act Febrero 2020'!I17+'Edo de Act Marzo 2020'!I17+'Edo de Act Abril 2020'!I17+'Edo de Act Mayo 2020'!I17+'Edo de Act Junio 2020'!I17+'Edo de Act Julio 2020'!I17</f>
        <v>0</v>
      </c>
    </row>
    <row r="18" spans="2:9" s="5" customFormat="1" x14ac:dyDescent="0.25">
      <c r="B18" s="29"/>
      <c r="C18" s="116" t="s">
        <v>61</v>
      </c>
      <c r="D18" s="116"/>
      <c r="E18" s="30">
        <f>'Edo de Act Enero 20'!E18+'Edo de Act Febrero 2020'!E18+'Edo de Act Marzo 2020'!E18+'Edo de Act Abril 2020'!E18+'Edo de Act Mayo 2020'!E18+'Edo de Act Junio 2020'!E18+'Edo de Act Julio 2020'!E18</f>
        <v>2329.9499999999998</v>
      </c>
      <c r="F18" s="30">
        <f>'Edo de Act Enero 20'!F18+'Edo de Act Febrero 2020'!F18+'Edo de Act Marzo 2020'!F18+'Edo de Act Abril 2020'!F18</f>
        <v>100057421.52</v>
      </c>
      <c r="G18" s="30"/>
      <c r="H18" s="30">
        <f>'Edo de Act Enero 20'!H18+'Edo de Act Febrero 2020'!H18+'Edo de Act Marzo 2020'!H18+'Edo de Act Abril 2020'!H18</f>
        <v>0</v>
      </c>
      <c r="I18" s="65">
        <f>'Edo de Act Enero 20'!I18+'Edo de Act Febrero 2020'!I18+'Edo de Act Marzo 2020'!I18+'Edo de Act Abril 2020'!I18+'Edo de Act Mayo 2020'!I18+'Edo de Act Junio 2020'!I18+'Edo de Act Julio 2020'!I18</f>
        <v>5518.88</v>
      </c>
    </row>
    <row r="19" spans="2:9" s="5" customFormat="1" x14ac:dyDescent="0.25">
      <c r="B19" s="29"/>
      <c r="C19" s="116" t="s">
        <v>62</v>
      </c>
      <c r="D19" s="116"/>
      <c r="E19" s="30">
        <f>'Edo de Act Enero 20'!E19+'Edo de Act Febrero 2020'!E19+'Edo de Act Marzo 2020'!E19+'Edo de Act Abril 2020'!E19+'Edo de Act Mayo 2020'!E19+'Edo de Act Junio 2020'!E19+'Edo de Act Julio 2020'!E19</f>
        <v>0</v>
      </c>
      <c r="F19" s="30">
        <f>'Edo de Act Enero 20'!F19+'Edo de Act Febrero 2020'!F19+'Edo de Act Marzo 2020'!F19+'Edo de Act Abril 2020'!F19</f>
        <v>663109793.44000006</v>
      </c>
      <c r="G19" s="30"/>
      <c r="H19" s="30">
        <f>'Edo de Act Enero 20'!H19+'Edo de Act Febrero 2020'!H19+'Edo de Act Marzo 2020'!H19+'Edo de Act Abril 2020'!H19</f>
        <v>16535291629.16</v>
      </c>
      <c r="I19" s="65">
        <f>'Edo de Act Enero 20'!I19+'Edo de Act Febrero 2020'!I19+'Edo de Act Marzo 2020'!I19+'Edo de Act Abril 2020'!I19+'Edo de Act Mayo 2020'!I19+'Edo de Act Junio 2020'!I19+'Edo de Act Julio 2020'!I19</f>
        <v>0</v>
      </c>
    </row>
    <row r="20" spans="2:9" s="5" customFormat="1" x14ac:dyDescent="0.25">
      <c r="B20" s="29"/>
      <c r="C20" s="116" t="s">
        <v>60</v>
      </c>
      <c r="D20" s="116"/>
      <c r="E20" s="30">
        <f>'Edo de Act Enero 20'!E20+'Edo de Act Febrero 2020'!E20+'Edo de Act Marzo 2020'!E20+'Edo de Act Abril 2020'!E20+'Edo de Act Mayo 2020'!E20+'Edo de Act Junio 2020'!E20+'Edo de Act Julio 2020'!E20</f>
        <v>2381067.5499999998</v>
      </c>
      <c r="F20" s="30">
        <f>'Edo de Act Enero 20'!F20+'Edo de Act Febrero 2020'!F20+'Edo de Act Marzo 2020'!F20+'Edo de Act Abril 2020'!F20</f>
        <v>0</v>
      </c>
      <c r="G20" s="30"/>
      <c r="H20" s="30">
        <f>'Edo de Act Enero 20'!H20+'Edo de Act Febrero 2020'!H20+'Edo de Act Marzo 2020'!H20+'Edo de Act Abril 2020'!H20</f>
        <v>1126889103.96</v>
      </c>
      <c r="I20" s="65">
        <f>'Edo de Act Enero 20'!I20+'Edo de Act Febrero 2020'!I20+'Edo de Act Marzo 2020'!I20+'Edo de Act Abril 2020'!I20+'Edo de Act Mayo 2020'!I20+'Edo de Act Junio 2020'!I20+'Edo de Act Julio 2020'!I20</f>
        <v>8349637.9000000004</v>
      </c>
    </row>
    <row r="21" spans="2:9" s="5" customFormat="1" x14ac:dyDescent="0.25">
      <c r="B21" s="29"/>
      <c r="C21" s="116"/>
      <c r="D21" s="11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7" t="s">
        <v>63</v>
      </c>
      <c r="D22" s="117"/>
      <c r="E22" s="25">
        <f>E26+E28</f>
        <v>3113375.19</v>
      </c>
      <c r="F22" s="35"/>
      <c r="G22" s="27"/>
      <c r="H22" s="32">
        <v>0</v>
      </c>
      <c r="I22" s="64">
        <f>I26+I28</f>
        <v>4847685</v>
      </c>
    </row>
    <row r="23" spans="2:9" s="5" customFormat="1" x14ac:dyDescent="0.25">
      <c r="B23" s="24"/>
      <c r="C23" s="97" t="s">
        <v>64</v>
      </c>
      <c r="D23" s="97"/>
      <c r="E23" s="25"/>
      <c r="F23" s="26"/>
      <c r="G23" s="27"/>
      <c r="H23" s="32"/>
      <c r="I23" s="64"/>
    </row>
    <row r="24" spans="2:9" s="5" customFormat="1" x14ac:dyDescent="0.25">
      <c r="B24" s="24"/>
      <c r="C24" s="97" t="s">
        <v>65</v>
      </c>
      <c r="D24" s="97"/>
      <c r="E24" s="25"/>
      <c r="F24" s="26"/>
      <c r="G24" s="27"/>
      <c r="H24" s="32"/>
      <c r="I24" s="64"/>
    </row>
    <row r="25" spans="2:9" s="5" customFormat="1" x14ac:dyDescent="0.25">
      <c r="B25" s="24"/>
      <c r="C25" s="97" t="s">
        <v>66</v>
      </c>
      <c r="D25" s="97"/>
      <c r="E25" s="25"/>
      <c r="F25" s="26"/>
      <c r="G25" s="27"/>
      <c r="H25" s="32"/>
      <c r="I25" s="64"/>
    </row>
    <row r="26" spans="2:9" s="5" customFormat="1" x14ac:dyDescent="0.25">
      <c r="B26" s="29"/>
      <c r="C26" s="116" t="s">
        <v>67</v>
      </c>
      <c r="D26" s="116"/>
      <c r="E26" s="30">
        <f>'Edo de Act Enero 20'!E26+'Edo de Act Febrero 2020'!E26+'Edo de Act Marzo 2020'!E26+'Edo de Act Abril 2020'!E26+'Edo de Act Mayo 2020'!E26+'Edo de Act Junio 2020'!E26+'Edo de Act Julio 2020'!E26</f>
        <v>0</v>
      </c>
      <c r="F26" s="37">
        <v>11008332259</v>
      </c>
      <c r="G26" s="27"/>
      <c r="H26" s="32">
        <v>0</v>
      </c>
      <c r="I26" s="65">
        <f>'Edo de Act Enero 20'!I26+'Edo de Act Febrero 2020'!I26+'Edo de Act Marzo 2020'!I26+'Edo de Act Abril 2020'!I26+'Edo de Act Mayo 2020'!I26+'Edo de Act Junio 2020'!I26+'Edo de Act Julio 2020'!I26</f>
        <v>0</v>
      </c>
    </row>
    <row r="27" spans="2:9" s="5" customFormat="1" x14ac:dyDescent="0.25">
      <c r="B27" s="29"/>
      <c r="C27" s="116" t="s">
        <v>68</v>
      </c>
      <c r="D27" s="116"/>
      <c r="E27" s="98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3113375.19</v>
      </c>
      <c r="F28" s="35"/>
      <c r="G28" s="27"/>
      <c r="H28" s="32">
        <v>0</v>
      </c>
      <c r="I28" s="65">
        <f>SUM(I30:I31)</f>
        <v>4847685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'Edo de Act Enero 20'!E30+'Edo de Act Febrero 2020'!E30+'Edo de Act Marzo 2020'!E30+'Edo de Act Abril 2020'!E30+'Edo de Act Mayo 2020'!E30+'Edo de Act Junio 2020'!E30+'Edo de Act Julio 2020'!E30</f>
        <v>2863837.19</v>
      </c>
      <c r="F30" s="30">
        <f>'Edo de Act Enero 20'!F30+'Edo de Act Febrero 2020'!F30+'Edo de Act Marzo 2020'!F30+'Edo de Act Abril 2020'!F30</f>
        <v>0</v>
      </c>
      <c r="G30" s="30"/>
      <c r="H30" s="30">
        <f>'Edo de Act Enero 20'!H30+'Edo de Act Febrero 2020'!H30+'Edo de Act Marzo 2020'!H30+'Edo de Act Abril 2020'!H30</f>
        <v>0</v>
      </c>
      <c r="I30" s="65">
        <f>'Edo de Act Enero 20'!I30+'Edo de Act Febrero 2020'!I30+'Edo de Act Marzo 2020'!I30+'Edo de Act Abril 2020'!I30+'Edo de Act Mayo 2020'!I30+'Edo de Act Junio 2020'!I30+'Edo de Act Julio 2020'!I30</f>
        <v>4301213</v>
      </c>
    </row>
    <row r="31" spans="2:9" s="5" customFormat="1" x14ac:dyDescent="0.25">
      <c r="B31" s="24"/>
      <c r="C31" s="38" t="s">
        <v>74</v>
      </c>
      <c r="D31" s="38"/>
      <c r="E31" s="30">
        <f>'Edo de Act Enero 20'!E31+'Edo de Act Febrero 2020'!E31+'Edo de Act Marzo 2020'!E31+'Edo de Act Abril 2020'!E31+'Edo de Act Mayo 2020'!E31+'Edo de Act Junio 2020'!E31+'Edo de Act Julio 2020'!E31</f>
        <v>249538</v>
      </c>
      <c r="F31" s="30">
        <f>'Edo de Act Enero 20'!F31+'Edo de Act Febrero 2020'!F31+'Edo de Act Marzo 2020'!F31+'Edo de Act Abril 2020'!F31</f>
        <v>0</v>
      </c>
      <c r="G31" s="30"/>
      <c r="H31" s="30">
        <f>'Edo de Act Enero 20'!H31+'Edo de Act Febrero 2020'!H31+'Edo de Act Marzo 2020'!H31+'Edo de Act Abril 2020'!H31</f>
        <v>0</v>
      </c>
      <c r="I31" s="65">
        <f>'Edo de Act Enero 20'!I31+'Edo de Act Febrero 2020'!I31+'Edo de Act Marzo 2020'!I31+'Edo de Act Abril 2020'!I31+'Edo de Act Mayo 2020'!I31+'Edo de Act Junio 2020'!I31+'Edo de Act Julio 2020'!I31</f>
        <v>546472</v>
      </c>
    </row>
    <row r="32" spans="2:9" s="5" customFormat="1" x14ac:dyDescent="0.25">
      <c r="B32" s="29"/>
      <c r="C32" s="115" t="s">
        <v>26</v>
      </c>
      <c r="D32" s="115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1014.21</v>
      </c>
    </row>
    <row r="33" spans="2:9" s="5" customFormat="1" x14ac:dyDescent="0.25">
      <c r="B33" s="29"/>
      <c r="C33" s="116" t="s">
        <v>28</v>
      </c>
      <c r="D33" s="116"/>
      <c r="E33" s="30">
        <f>'Edo de Act Enero 20'!E33+'Edo de Act Febrero 2020'!E33+'Edo de Act Marzo 2020'!E33+'Edo de Act Abril 2020'!E33+'Edo de Act Mayo 2020'!E33+'Edo de Act Junio 2020'!E33+'Edo de Act Julio 2020'!E33</f>
        <v>0</v>
      </c>
      <c r="F33" s="30">
        <f>'Edo de Act Enero 20'!F33+'Edo de Act Febrero 2020'!F33+'Edo de Act Marzo 2020'!F33+'Edo de Act Abril 2020'!F33</f>
        <v>24442573.48</v>
      </c>
      <c r="G33" s="30"/>
      <c r="H33" s="30">
        <f>'Edo de Act Enero 20'!H33+'Edo de Act Febrero 2020'!H33+'Edo de Act Marzo 2020'!H33+'Edo de Act Abril 2020'!H33</f>
        <v>0</v>
      </c>
      <c r="I33" s="65">
        <f>'Edo de Act Enero 20'!I33+'Edo de Act Febrero 2020'!I33+'Edo de Act Marzo 2020'!I33+'Edo de Act Abril 2020'!I33+'Edo de Act Mayo 2020'!I33+'Edo de Act Junio 2020'!I33+'Edo de Act Julio 2020'!I33</f>
        <v>0</v>
      </c>
    </row>
    <row r="34" spans="2:9" s="5" customFormat="1" x14ac:dyDescent="0.25">
      <c r="B34" s="29"/>
      <c r="C34" s="116" t="s">
        <v>29</v>
      </c>
      <c r="D34" s="116"/>
      <c r="E34" s="30">
        <f>'Edo de Act Enero 20'!E34+'Edo de Act Febrero 2020'!E34+'Edo de Act Marzo 2020'!E34+'Edo de Act Abril 2020'!E34+'Edo de Act Mayo 2020'!E34+'Edo de Act Junio 2020'!E34+'Edo de Act Julio 2020'!E34</f>
        <v>0</v>
      </c>
      <c r="F34" s="30">
        <f>'Edo de Act Enero 20'!F34+'Edo de Act Febrero 2020'!F34+'Edo de Act Marzo 2020'!F34+'Edo de Act Abril 2020'!F34</f>
        <v>0</v>
      </c>
      <c r="G34" s="30"/>
      <c r="H34" s="30">
        <f>'Edo de Act Enero 20'!H34+'Edo de Act Febrero 2020'!H34+'Edo de Act Marzo 2020'!H34+'Edo de Act Abril 2020'!H34</f>
        <v>0</v>
      </c>
      <c r="I34" s="65">
        <f>'Edo de Act Enero 20'!I34+'Edo de Act Febrero 2020'!I34+'Edo de Act Marzo 2020'!I34+'Edo de Act Abril 2020'!I34+'Edo de Act Mayo 2020'!I34+'Edo de Act Junio 2020'!I34+'Edo de Act Julio 2020'!I34</f>
        <v>0</v>
      </c>
    </row>
    <row r="35" spans="2:9" s="5" customFormat="1" x14ac:dyDescent="0.25">
      <c r="B35" s="29"/>
      <c r="C35" s="116" t="s">
        <v>31</v>
      </c>
      <c r="D35" s="116"/>
      <c r="E35" s="30">
        <f>'Edo de Act Enero 20'!E35+'Edo de Act Febrero 2020'!E35+'Edo de Act Marzo 2020'!E35+'Edo de Act Abril 2020'!E35+'Edo de Act Mayo 2020'!E35+'Edo de Act Junio 2020'!E35+'Edo de Act Julio 2020'!E35</f>
        <v>0</v>
      </c>
      <c r="F35" s="30">
        <f>'Edo de Act Enero 20'!F35+'Edo de Act Febrero 2020'!F35+'Edo de Act Marzo 2020'!F35+'Edo de Act Abril 2020'!F35</f>
        <v>0</v>
      </c>
      <c r="G35" s="30"/>
      <c r="H35" s="30">
        <f>'Edo de Act Enero 20'!H35+'Edo de Act Febrero 2020'!H35+'Edo de Act Marzo 2020'!H35+'Edo de Act Abril 2020'!H35</f>
        <v>4791037064.2799997</v>
      </c>
      <c r="I35" s="65">
        <f>'Edo de Act Enero 20'!I35+'Edo de Act Febrero 2020'!I35+'Edo de Act Marzo 2020'!I35+'Edo de Act Abril 2020'!I35+'Edo de Act Mayo 2020'!I35+'Edo de Act Junio 2020'!I35+'Edo de Act Julio 2020'!I35</f>
        <v>0</v>
      </c>
    </row>
    <row r="36" spans="2:9" s="5" customFormat="1" x14ac:dyDescent="0.25">
      <c r="B36" s="29"/>
      <c r="C36" s="116" t="s">
        <v>33</v>
      </c>
      <c r="D36" s="116"/>
      <c r="E36" s="30">
        <f>'Edo de Act Enero 20'!E36+'Edo de Act Febrero 2020'!E36+'Edo de Act Marzo 2020'!E36+'Edo de Act Abril 2020'!E36+'Edo de Act Mayo 2020'!E36+'Edo de Act Junio 2020'!E36+'Edo de Act Julio 2020'!E36</f>
        <v>0</v>
      </c>
      <c r="F36" s="30">
        <f>'Edo de Act Enero 20'!F36+'Edo de Act Febrero 2020'!F36+'Edo de Act Marzo 2020'!F36+'Edo de Act Abril 2020'!F36</f>
        <v>0</v>
      </c>
      <c r="G36" s="30"/>
      <c r="H36" s="30">
        <f>'Edo de Act Enero 20'!H36+'Edo de Act Febrero 2020'!H36+'Edo de Act Marzo 2020'!H36+'Edo de Act Abril 2020'!H36</f>
        <v>4589404368</v>
      </c>
      <c r="I36" s="65">
        <f>'Edo de Act Enero 20'!I36+'Edo de Act Febrero 2020'!I36+'Edo de Act Marzo 2020'!I36+'Edo de Act Abril 2020'!I36+'Edo de Act Mayo 2020'!I36+'Edo de Act Junio 2020'!I36+'Edo de Act Julio 2020'!I36</f>
        <v>0</v>
      </c>
    </row>
    <row r="37" spans="2:9" s="5" customFormat="1" x14ac:dyDescent="0.25">
      <c r="B37" s="29"/>
      <c r="C37" s="116" t="s">
        <v>35</v>
      </c>
      <c r="D37" s="116"/>
      <c r="E37" s="30">
        <f>'Edo de Act Enero 20'!E37+'Edo de Act Febrero 2020'!E37+'Edo de Act Marzo 2020'!E37+'Edo de Act Abril 2020'!E37+'Edo de Act Mayo 2020'!E37+'Edo de Act Junio 2020'!E37+'Edo de Act Julio 2020'!E37</f>
        <v>36.79</v>
      </c>
      <c r="F37" s="30">
        <f>'Edo de Act Enero 20'!F37+'Edo de Act Febrero 2020'!F37+'Edo de Act Marzo 2020'!F37+'Edo de Act Abril 2020'!F37</f>
        <v>1147565832</v>
      </c>
      <c r="G37" s="30"/>
      <c r="H37" s="30">
        <f>'Edo de Act Enero 20'!H37+'Edo de Act Febrero 2020'!H37+'Edo de Act Marzo 2020'!H37+'Edo de Act Abril 2020'!H37</f>
        <v>150599110.40000001</v>
      </c>
      <c r="I37" s="65">
        <f>'Edo de Act Enero 20'!I37+'Edo de Act Febrero 2020'!I37+'Edo de Act Marzo 2020'!I37+'Edo de Act Abril 2020'!I37+'Edo de Act Mayo 2020'!I37+'Edo de Act Junio 2020'!I37+'Edo de Act Julio 2020'!I37</f>
        <v>1014.21</v>
      </c>
    </row>
    <row r="38" spans="2:9" s="5" customFormat="1" x14ac:dyDescent="0.25">
      <c r="B38" s="24"/>
      <c r="C38" s="94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8" t="s">
        <v>37</v>
      </c>
      <c r="D39" s="118"/>
      <c r="E39" s="43">
        <f>E13+E22+E32</f>
        <v>5496809.4799999995</v>
      </c>
      <c r="F39" s="44">
        <v>0</v>
      </c>
      <c r="G39" s="45"/>
      <c r="H39" s="46">
        <v>0</v>
      </c>
      <c r="I39" s="69">
        <f>I13+I22+I32</f>
        <v>13203855.990000002</v>
      </c>
    </row>
    <row r="40" spans="2:9" s="5" customFormat="1" x14ac:dyDescent="0.25">
      <c r="B40" s="24"/>
      <c r="C40" s="118"/>
      <c r="D40" s="118"/>
      <c r="E40" s="20"/>
      <c r="F40" s="41">
        <f>SUM(F14:F39)</f>
        <v>17435698722.349998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4" t="s">
        <v>7</v>
      </c>
      <c r="D42" s="11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9" t="s">
        <v>9</v>
      </c>
      <c r="D43" s="119"/>
      <c r="E43" s="25">
        <f>SUM(E44:E46)</f>
        <v>6032516.8000000007</v>
      </c>
      <c r="F43" s="27"/>
      <c r="G43" s="27"/>
      <c r="H43" s="32">
        <v>0</v>
      </c>
      <c r="I43" s="64">
        <f>SUM(I44:I46)</f>
        <v>12665162.66</v>
      </c>
    </row>
    <row r="44" spans="2:9" s="5" customFormat="1" x14ac:dyDescent="0.25">
      <c r="B44" s="47"/>
      <c r="C44" s="120" t="s">
        <v>11</v>
      </c>
      <c r="D44" s="120"/>
      <c r="E44" s="30">
        <f>'Edo de Act Enero 20'!E44+'Edo de Act Febrero 2020'!E44+'Edo de Act Marzo 2020'!E44+'Edo de Act Abril 2020'!E44+'Edo de Act Mayo 2020'!E44+'Edo de Act Junio 2020'!E44+'Edo de Act Julio 2020'!E44</f>
        <v>3026644.74</v>
      </c>
      <c r="F44" s="30">
        <f>'Edo de Act Enero 20'!F44+'Edo de Act Febrero 2020'!F44+'Edo de Act Marzo 2020'!F44+'Edo de Act Abril 2020'!F44</f>
        <v>0</v>
      </c>
      <c r="G44" s="30"/>
      <c r="H44" s="30">
        <f>'Edo de Act Enero 20'!H44+'Edo de Act Febrero 2020'!H44+'Edo de Act Marzo 2020'!H44+'Edo de Act Abril 2020'!H44</f>
        <v>0</v>
      </c>
      <c r="I44" s="65">
        <f>'Edo de Act Enero 20'!I44+'Edo de Act Febrero 2020'!I44+'Edo de Act Marzo 2020'!I44+'Edo de Act Abril 2020'!I44+'Edo de Act Mayo 2020'!I44+'Edo de Act Junio 2020'!I44+'Edo de Act Julio 2020'!I44</f>
        <v>4592877.34</v>
      </c>
    </row>
    <row r="45" spans="2:9" s="5" customFormat="1" x14ac:dyDescent="0.25">
      <c r="B45" s="47"/>
      <c r="C45" s="120" t="s">
        <v>13</v>
      </c>
      <c r="D45" s="120"/>
      <c r="E45" s="30">
        <f>'Edo de Act Enero 20'!E45+'Edo de Act Febrero 2020'!E45+'Edo de Act Marzo 2020'!E45+'Edo de Act Abril 2020'!E45+'Edo de Act Mayo 2020'!E45+'Edo de Act Junio 2020'!E45+'Edo de Act Julio 2020'!E45</f>
        <v>1873679.3000000003</v>
      </c>
      <c r="F45" s="30">
        <f>'Edo de Act Enero 20'!F45+'Edo de Act Febrero 2020'!F45+'Edo de Act Marzo 2020'!F45+'Edo de Act Abril 2020'!F45</f>
        <v>0</v>
      </c>
      <c r="G45" s="30"/>
      <c r="H45" s="30">
        <f>'Edo de Act Enero 20'!H45+'Edo de Act Febrero 2020'!H45+'Edo de Act Marzo 2020'!H45+'Edo de Act Abril 2020'!H45</f>
        <v>0</v>
      </c>
      <c r="I45" s="65">
        <f>'Edo de Act Enero 20'!I45+'Edo de Act Febrero 2020'!I45+'Edo de Act Marzo 2020'!I45+'Edo de Act Abril 2020'!I45+'Edo de Act Mayo 2020'!I45+'Edo de Act Junio 2020'!I45+'Edo de Act Julio 2020'!I45</f>
        <v>5643648.9500000002</v>
      </c>
    </row>
    <row r="46" spans="2:9" s="5" customFormat="1" x14ac:dyDescent="0.25">
      <c r="B46" s="47"/>
      <c r="C46" s="120" t="s">
        <v>15</v>
      </c>
      <c r="D46" s="120"/>
      <c r="E46" s="30">
        <f>'Edo de Act Enero 20'!E46+'Edo de Act Febrero 2020'!E46+'Edo de Act Marzo 2020'!E46+'Edo de Act Abril 2020'!E46+'Edo de Act Mayo 2020'!E46+'Edo de Act Junio 2020'!E46+'Edo de Act Julio 2020'!E46</f>
        <v>1132192.76</v>
      </c>
      <c r="F46" s="30">
        <f>'Edo de Act Enero 20'!F46+'Edo de Act Febrero 2020'!F46+'Edo de Act Marzo 2020'!F46+'Edo de Act Abril 2020'!F46</f>
        <v>0</v>
      </c>
      <c r="G46" s="30"/>
      <c r="H46" s="30">
        <f>'Edo de Act Enero 20'!H46+'Edo de Act Febrero 2020'!H46+'Edo de Act Marzo 2020'!H46+'Edo de Act Abril 2020'!H46</f>
        <v>0</v>
      </c>
      <c r="I46" s="65">
        <f>'Edo de Act Enero 20'!I46+'Edo de Act Febrero 2020'!I46+'Edo de Act Marzo 2020'!I46+'Edo de Act Abril 2020'!I46+'Edo de Act Mayo 2020'!I46+'Edo de Act Junio 2020'!I46+'Edo de Act Julio 2020'!I46</f>
        <v>2428636.37</v>
      </c>
    </row>
    <row r="47" spans="2:9" s="5" customFormat="1" x14ac:dyDescent="0.25">
      <c r="B47" s="47"/>
      <c r="C47" s="95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9" t="s">
        <v>17</v>
      </c>
      <c r="D48" s="11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0" t="s">
        <v>18</v>
      </c>
      <c r="D49" s="12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0" t="s">
        <v>19</v>
      </c>
      <c r="D50" s="12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0" t="s">
        <v>20</v>
      </c>
      <c r="D51" s="12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0" t="s">
        <v>21</v>
      </c>
      <c r="D52" s="12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0" t="s">
        <v>22</v>
      </c>
      <c r="D53" s="12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0" t="s">
        <v>23</v>
      </c>
      <c r="D54" s="12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0" t="s">
        <v>24</v>
      </c>
      <c r="D55" s="12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0" t="s">
        <v>25</v>
      </c>
      <c r="D56" s="12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0" t="s">
        <v>27</v>
      </c>
      <c r="D57" s="120"/>
      <c r="E57" s="99"/>
      <c r="F57" s="27"/>
      <c r="G57" s="27"/>
      <c r="H57" s="50">
        <v>0</v>
      </c>
      <c r="I57" s="72"/>
    </row>
    <row r="58" spans="2:9" s="5" customFormat="1" x14ac:dyDescent="0.25">
      <c r="B58" s="47"/>
      <c r="C58" s="95"/>
      <c r="D58" s="41"/>
      <c r="E58" s="34"/>
      <c r="F58" s="27"/>
      <c r="G58" s="27"/>
      <c r="H58" s="33">
        <f>SUM(H14:H57)</f>
        <v>45691237260.69001</v>
      </c>
      <c r="I58" s="66"/>
    </row>
    <row r="59" spans="2:9" s="5" customFormat="1" x14ac:dyDescent="0.25">
      <c r="B59" s="47"/>
      <c r="C59" s="121" t="s">
        <v>30</v>
      </c>
      <c r="D59" s="121"/>
      <c r="E59" s="99"/>
      <c r="F59" s="27"/>
      <c r="G59" s="27"/>
      <c r="H59" s="50">
        <f>F40-H58</f>
        <v>-28255538538.340012</v>
      </c>
      <c r="I59" s="72"/>
    </row>
    <row r="60" spans="2:9" s="5" customFormat="1" x14ac:dyDescent="0.25">
      <c r="B60" s="47"/>
      <c r="C60" s="120" t="s">
        <v>32</v>
      </c>
      <c r="D60" s="12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0" t="s">
        <v>34</v>
      </c>
      <c r="D61" s="12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0" t="s">
        <v>36</v>
      </c>
      <c r="D62" s="12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95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9" t="s">
        <v>38</v>
      </c>
      <c r="D64" s="11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0" t="s">
        <v>39</v>
      </c>
      <c r="D65" s="12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0" t="s">
        <v>40</v>
      </c>
      <c r="D66" s="12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0" t="s">
        <v>41</v>
      </c>
      <c r="D67" s="12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0" t="s">
        <v>42</v>
      </c>
      <c r="D68" s="12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0" t="s">
        <v>43</v>
      </c>
      <c r="D69" s="12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95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1" t="s">
        <v>44</v>
      </c>
      <c r="D71" s="121"/>
      <c r="E71" s="25">
        <f>SUM(E72:E77)</f>
        <v>88948.17</v>
      </c>
      <c r="F71" s="27"/>
      <c r="G71" s="27"/>
      <c r="H71" s="50"/>
      <c r="I71" s="64">
        <f>SUM(I72:I77)</f>
        <v>85672.099999999991</v>
      </c>
    </row>
    <row r="72" spans="2:9" s="5" customFormat="1" x14ac:dyDescent="0.25">
      <c r="B72" s="47"/>
      <c r="C72" s="120" t="s">
        <v>45</v>
      </c>
      <c r="D72" s="120"/>
      <c r="E72" s="30">
        <f>'Edo de Act Enero 20'!E72+'Edo de Act Febrero 2020'!E72+'Edo de Act Marzo 2020'!E72+'Edo de Act Abril 2020'!E72+'Edo de Act Mayo 2020'!E72+'Edo de Act Junio 2020'!E72+'Edo de Act Julio 2020'!E72</f>
        <v>88948.17</v>
      </c>
      <c r="F72" s="30">
        <f>'Edo de Act Enero 20'!F72+'Edo de Act Febrero 2020'!F72+'Edo de Act Marzo 2020'!F72+'Edo de Act Abril 2020'!F72</f>
        <v>0</v>
      </c>
      <c r="G72" s="30"/>
      <c r="H72" s="30">
        <f>'Edo de Act Enero 20'!H72+'Edo de Act Febrero 2020'!H72+'Edo de Act Marzo 2020'!H72+'Edo de Act Abril 2020'!H72</f>
        <v>0</v>
      </c>
      <c r="I72" s="65">
        <f>'Edo de Act Enero 20'!I72+'Edo de Act Febrero 2020'!I72+'Edo de Act Marzo 2020'!I72+'Edo de Act Abril 2020'!I72+'Edo de Act Mayo 2020'!I72+'Edo de Act Junio 2020'!I72+'Edo de Act Julio 2020'!I72</f>
        <v>85672.099999999991</v>
      </c>
    </row>
    <row r="73" spans="2:9" s="5" customFormat="1" x14ac:dyDescent="0.25">
      <c r="B73" s="47"/>
      <c r="C73" s="120" t="s">
        <v>46</v>
      </c>
      <c r="D73" s="120"/>
      <c r="E73" s="30">
        <f>'Edo de Act Enero 20'!E73+'Edo de Act Febrero 2020'!E73+'Edo de Act Marzo 2020'!E73+'Edo de Act Abril 2020'!E73+'Edo de Act Mayo 2020'!E73+'Edo de Act Junio 2020'!E73+'Edo de Act Julio 2020'!E73</f>
        <v>0</v>
      </c>
      <c r="F73" s="30">
        <f>'Edo de Act Enero 20'!F73+'Edo de Act Febrero 2020'!F73+'Edo de Act Marzo 2020'!F73+'Edo de Act Abril 2020'!F73</f>
        <v>0</v>
      </c>
      <c r="G73" s="30"/>
      <c r="H73" s="30">
        <f>'Edo de Act Enero 20'!H73+'Edo de Act Febrero 2020'!H73+'Edo de Act Marzo 2020'!H73+'Edo de Act Abril 2020'!H73</f>
        <v>0</v>
      </c>
      <c r="I73" s="65">
        <f>'Edo de Act Enero 20'!I73+'Edo de Act Febrero 2020'!I73+'Edo de Act Marzo 2020'!I73+'Edo de Act Abril 2020'!I73</f>
        <v>0</v>
      </c>
    </row>
    <row r="74" spans="2:9" s="5" customFormat="1" x14ac:dyDescent="0.25">
      <c r="B74" s="47"/>
      <c r="C74" s="120" t="s">
        <v>47</v>
      </c>
      <c r="D74" s="120"/>
      <c r="E74" s="30">
        <f>'Edo de Act Enero 20'!E74+'Edo de Act Febrero 2020'!E74+'Edo de Act Marzo 2020'!E74+'Edo de Act Abril 2020'!E74+'Edo de Act Mayo 2020'!E74+'Edo de Act Junio 2020'!E74+'Edo de Act Julio 2020'!E74</f>
        <v>0</v>
      </c>
      <c r="F74" s="30">
        <f>'Edo de Act Enero 20'!F74+'Edo de Act Febrero 2020'!F74+'Edo de Act Marzo 2020'!F74+'Edo de Act Abril 2020'!F74</f>
        <v>0</v>
      </c>
      <c r="G74" s="30"/>
      <c r="H74" s="30">
        <f>'Edo de Act Enero 20'!H74+'Edo de Act Febrero 2020'!H74+'Edo de Act Marzo 2020'!H74+'Edo de Act Abril 2020'!H74</f>
        <v>0</v>
      </c>
      <c r="I74" s="65">
        <f>'Edo de Act Enero 20'!I74+'Edo de Act Febrero 2020'!I74+'Edo de Act Marzo 2020'!I74+'Edo de Act Abril 2020'!I74</f>
        <v>0</v>
      </c>
    </row>
    <row r="75" spans="2:9" s="5" customFormat="1" x14ac:dyDescent="0.25">
      <c r="B75" s="47"/>
      <c r="C75" s="120" t="s">
        <v>48</v>
      </c>
      <c r="D75" s="120"/>
      <c r="E75" s="30">
        <f>'Edo de Act Enero 20'!E75+'Edo de Act Febrero 2020'!E75+'Edo de Act Marzo 2020'!E75+'Edo de Act Abril 2020'!E75+'Edo de Act Mayo 2020'!E75+'Edo de Act Junio 2020'!E75+'Edo de Act Julio 2020'!E75</f>
        <v>0</v>
      </c>
      <c r="F75" s="30">
        <f>'Edo de Act Enero 20'!F75+'Edo de Act Febrero 2020'!F75+'Edo de Act Marzo 2020'!F75+'Edo de Act Abril 2020'!F75</f>
        <v>0</v>
      </c>
      <c r="G75" s="30"/>
      <c r="H75" s="30">
        <f>'Edo de Act Enero 20'!H75+'Edo de Act Febrero 2020'!H75+'Edo de Act Marzo 2020'!H75+'Edo de Act Abril 2020'!H75</f>
        <v>0</v>
      </c>
      <c r="I75" s="65">
        <f>'Edo de Act Enero 20'!I75+'Edo de Act Febrero 2020'!I75+'Edo de Act Marzo 2020'!I75+'Edo de Act Abril 2020'!I75</f>
        <v>0</v>
      </c>
    </row>
    <row r="76" spans="2:9" s="5" customFormat="1" x14ac:dyDescent="0.25">
      <c r="B76" s="47"/>
      <c r="C76" s="120" t="s">
        <v>49</v>
      </c>
      <c r="D76" s="120"/>
      <c r="E76" s="30">
        <f>'Edo de Act Enero 20'!E76+'Edo de Act Febrero 2020'!E76+'Edo de Act Marzo 2020'!E76+'Edo de Act Abril 2020'!E76+'Edo de Act Mayo 2020'!E76+'Edo de Act Junio 2020'!E76+'Edo de Act Julio 2020'!E76</f>
        <v>0</v>
      </c>
      <c r="F76" s="30">
        <f>'Edo de Act Enero 20'!F76+'Edo de Act Febrero 2020'!F76+'Edo de Act Marzo 2020'!F76+'Edo de Act Abril 2020'!F76</f>
        <v>0</v>
      </c>
      <c r="G76" s="30"/>
      <c r="H76" s="30">
        <f>'Edo de Act Enero 20'!H76+'Edo de Act Febrero 2020'!H76+'Edo de Act Marzo 2020'!H76+'Edo de Act Abril 2020'!H76</f>
        <v>0</v>
      </c>
      <c r="I76" s="65">
        <f>'Edo de Act Enero 20'!I76+'Edo de Act Febrero 2020'!I76+'Edo de Act Marzo 2020'!I76+'Edo de Act Abril 2020'!I76</f>
        <v>0</v>
      </c>
    </row>
    <row r="77" spans="2:9" s="5" customFormat="1" x14ac:dyDescent="0.25">
      <c r="B77" s="47"/>
      <c r="C77" s="120" t="s">
        <v>50</v>
      </c>
      <c r="D77" s="120"/>
      <c r="E77" s="30">
        <f>'Edo de Act Enero 20'!E77+'Edo de Act Febrero 2020'!E77+'Edo de Act Marzo 2020'!E77+'Edo de Act Abril 2020'!E77+'Edo de Act Mayo 2020'!E77+'Edo de Act Junio 2020'!E77+'Edo de Act Julio 2020'!E77</f>
        <v>0</v>
      </c>
      <c r="F77" s="30">
        <f>'Edo de Act Enero 20'!F77+'Edo de Act Febrero 2020'!F77+'Edo de Act Marzo 2020'!F77+'Edo de Act Abril 2020'!F77</f>
        <v>0</v>
      </c>
      <c r="G77" s="30"/>
      <c r="H77" s="30">
        <f>'Edo de Act Enero 20'!H77+'Edo de Act Febrero 2020'!H77+'Edo de Act Marzo 2020'!H77+'Edo de Act Abril 2020'!H77</f>
        <v>0</v>
      </c>
      <c r="I77" s="65">
        <f>'Edo de Act Enero 20'!I77+'Edo de Act Febrero 2020'!I77+'Edo de Act Marzo 2020'!I77+'Edo de Act Abril 2020'!I77</f>
        <v>0</v>
      </c>
    </row>
    <row r="78" spans="2:9" s="5" customFormat="1" x14ac:dyDescent="0.25">
      <c r="B78" s="47"/>
      <c r="C78" s="95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1" t="s">
        <v>51</v>
      </c>
      <c r="D79" s="12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0" t="s">
        <v>52</v>
      </c>
      <c r="D80" s="12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95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2" t="s">
        <v>53</v>
      </c>
      <c r="D82" s="122"/>
      <c r="E82" s="43">
        <f>E43+E71</f>
        <v>6121464.9700000007</v>
      </c>
      <c r="F82" s="27"/>
      <c r="G82" s="27"/>
      <c r="H82" s="50"/>
      <c r="I82" s="69">
        <f>I71+I43</f>
        <v>12750834.76</v>
      </c>
    </row>
    <row r="83" spans="1:9" s="5" customFormat="1" x14ac:dyDescent="0.25">
      <c r="B83" s="47"/>
      <c r="C83" s="96"/>
      <c r="D83" s="96"/>
      <c r="E83" s="34"/>
      <c r="F83" s="27"/>
      <c r="G83" s="27"/>
      <c r="H83" s="50"/>
      <c r="I83" s="66"/>
    </row>
    <row r="84" spans="1:9" s="5" customFormat="1" x14ac:dyDescent="0.25">
      <c r="B84" s="47"/>
      <c r="C84" s="123" t="s">
        <v>54</v>
      </c>
      <c r="D84" s="123"/>
      <c r="E84" s="43">
        <f>E39-E82</f>
        <v>-624655.49000000115</v>
      </c>
      <c r="F84" s="27"/>
      <c r="G84" s="27"/>
      <c r="H84" s="50"/>
      <c r="I84" s="69">
        <f>I39-I82</f>
        <v>453021.23000000231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4" t="s">
        <v>59</v>
      </c>
      <c r="C94" s="124"/>
      <c r="D94" s="62"/>
      <c r="E94" s="124" t="s">
        <v>71</v>
      </c>
      <c r="F94" s="124"/>
      <c r="G94" s="124"/>
      <c r="H94" s="124"/>
      <c r="I94" s="124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Edo de Act Enero 20</vt:lpstr>
      <vt:lpstr>Edo de Act Febrero 2020</vt:lpstr>
      <vt:lpstr>Edo de Act Marzo 2020</vt:lpstr>
      <vt:lpstr>Edo de Act Abril 2020</vt:lpstr>
      <vt:lpstr>Edo de Act Mayo 2020</vt:lpstr>
      <vt:lpstr>Edo de Act Junio 2020</vt:lpstr>
      <vt:lpstr>Edo de Act Julio 2020</vt:lpstr>
      <vt:lpstr>Edo de Act Acum Julio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2020-06-05T19:43:40Z</cp:lastPrinted>
  <dcterms:created xsi:type="dcterms:W3CDTF">2019-06-25T20:03:27Z</dcterms:created>
  <dcterms:modified xsi:type="dcterms:W3CDTF">2020-08-13T21:02:38Z</dcterms:modified>
</cp:coreProperties>
</file>