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3.-Informacion Presupuestal\"/>
    </mc:Choice>
  </mc:AlternateContent>
  <bookViews>
    <workbookView xWindow="0" yWindow="0" windowWidth="20400" windowHeight="7755" firstSheet="6" activeTab="6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state="hidden" r:id="rId6"/>
    <sheet name="Julio 2020" sheetId="8" r:id="rId7"/>
    <sheet name="Acumulado" sheetId="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I23" i="3"/>
  <c r="G23" i="3"/>
  <c r="F23" i="3"/>
  <c r="J20" i="3"/>
  <c r="I20" i="3"/>
  <c r="G20" i="3"/>
  <c r="F20" i="3"/>
  <c r="G14" i="3"/>
  <c r="F14" i="3"/>
  <c r="L23" i="8"/>
  <c r="K74" i="8" l="1"/>
  <c r="J69" i="8"/>
  <c r="L69" i="8" s="1"/>
  <c r="G69" i="8"/>
  <c r="H69" i="8" s="1"/>
  <c r="I69" i="8" s="1"/>
  <c r="F69" i="8"/>
  <c r="G68" i="8"/>
  <c r="F68" i="8"/>
  <c r="F74" i="8" s="1"/>
  <c r="G67" i="8"/>
  <c r="G74" i="8" s="1"/>
  <c r="F67" i="8"/>
  <c r="G25" i="8"/>
  <c r="F25" i="8"/>
  <c r="H23" i="8"/>
  <c r="K23" i="8" s="1"/>
  <c r="H20" i="8"/>
  <c r="H68" i="8" s="1"/>
  <c r="I68" i="8" s="1"/>
  <c r="J68" i="8" s="1"/>
  <c r="L68" i="8" s="1"/>
  <c r="H14" i="8"/>
  <c r="I14" i="8" s="1"/>
  <c r="I20" i="8" l="1"/>
  <c r="J20" i="8" s="1"/>
  <c r="J14" i="8"/>
  <c r="L20" i="8"/>
  <c r="K20" i="8"/>
  <c r="I23" i="8"/>
  <c r="I25" i="8" s="1"/>
  <c r="H67" i="8"/>
  <c r="H25" i="8"/>
  <c r="J69" i="3"/>
  <c r="I69" i="3"/>
  <c r="G69" i="3"/>
  <c r="F69" i="3"/>
  <c r="G68" i="3"/>
  <c r="F68" i="3"/>
  <c r="L23" i="3"/>
  <c r="L69" i="7"/>
  <c r="L68" i="7"/>
  <c r="L67" i="7"/>
  <c r="L25" i="7"/>
  <c r="L23" i="7"/>
  <c r="L20" i="7"/>
  <c r="L14" i="7"/>
  <c r="J69" i="7"/>
  <c r="H68" i="3" l="1"/>
  <c r="H74" i="8"/>
  <c r="I67" i="8"/>
  <c r="L14" i="8"/>
  <c r="K14" i="8"/>
  <c r="J25" i="8"/>
  <c r="K74" i="7"/>
  <c r="G69" i="7"/>
  <c r="F69" i="7"/>
  <c r="H69" i="7" s="1"/>
  <c r="I69" i="7" s="1"/>
  <c r="G68" i="7"/>
  <c r="G74" i="7" s="1"/>
  <c r="F68" i="7"/>
  <c r="G67" i="7"/>
  <c r="H67" i="7" s="1"/>
  <c r="I67" i="7" s="1"/>
  <c r="F67" i="7"/>
  <c r="G25" i="7"/>
  <c r="F25" i="7"/>
  <c r="H23" i="7"/>
  <c r="I23" i="7" s="1"/>
  <c r="H20" i="7"/>
  <c r="H68" i="7" s="1"/>
  <c r="I68" i="7" s="1"/>
  <c r="J68" i="7" s="1"/>
  <c r="H14" i="7"/>
  <c r="I14" i="7" s="1"/>
  <c r="J67" i="8" l="1"/>
  <c r="I74" i="8"/>
  <c r="L25" i="8"/>
  <c r="K25" i="8"/>
  <c r="F74" i="7"/>
  <c r="I74" i="7"/>
  <c r="J67" i="7"/>
  <c r="K23" i="7"/>
  <c r="J14" i="7"/>
  <c r="H25" i="7"/>
  <c r="I20" i="7"/>
  <c r="J20" i="7" s="1"/>
  <c r="H74" i="7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I20" i="6"/>
  <c r="J20" i="6" s="1"/>
  <c r="H20" i="6"/>
  <c r="H68" i="6" s="1"/>
  <c r="I68" i="6" s="1"/>
  <c r="J68" i="6" s="1"/>
  <c r="L68" i="6" s="1"/>
  <c r="H14" i="6"/>
  <c r="J74" i="8" l="1"/>
  <c r="L67" i="8"/>
  <c r="L74" i="8" s="1"/>
  <c r="K20" i="7"/>
  <c r="J25" i="7"/>
  <c r="K14" i="7"/>
  <c r="J74" i="7"/>
  <c r="L74" i="7"/>
  <c r="I25" i="7"/>
  <c r="G74" i="6"/>
  <c r="H25" i="6"/>
  <c r="F74" i="6"/>
  <c r="H67" i="6"/>
  <c r="L20" i="6"/>
  <c r="K20" i="6"/>
  <c r="H74" i="6"/>
  <c r="I67" i="6"/>
  <c r="K23" i="6"/>
  <c r="L23" i="6"/>
  <c r="I14" i="6"/>
  <c r="G67" i="3"/>
  <c r="F67" i="3"/>
  <c r="G69" i="5"/>
  <c r="F69" i="5"/>
  <c r="H68" i="5"/>
  <c r="G68" i="5"/>
  <c r="F68" i="5"/>
  <c r="F67" i="5"/>
  <c r="G67" i="5"/>
  <c r="K74" i="5"/>
  <c r="G74" i="5"/>
  <c r="F74" i="5"/>
  <c r="H69" i="5"/>
  <c r="I69" i="5" s="1"/>
  <c r="J69" i="5" s="1"/>
  <c r="L69" i="5" s="1"/>
  <c r="I68" i="5"/>
  <c r="J68" i="5" s="1"/>
  <c r="L68" i="5" s="1"/>
  <c r="H67" i="5"/>
  <c r="I67" i="5" s="1"/>
  <c r="G25" i="5"/>
  <c r="F25" i="5"/>
  <c r="H23" i="5"/>
  <c r="I23" i="5" s="1"/>
  <c r="J23" i="5" s="1"/>
  <c r="H20" i="5"/>
  <c r="I20" i="5" s="1"/>
  <c r="J20" i="5" s="1"/>
  <c r="H14" i="5"/>
  <c r="H25" i="5" s="1"/>
  <c r="K25" i="7" l="1"/>
  <c r="I74" i="6"/>
  <c r="J67" i="6"/>
  <c r="J14" i="6"/>
  <c r="I25" i="6"/>
  <c r="I74" i="5"/>
  <c r="H74" i="5"/>
  <c r="L20" i="5"/>
  <c r="K20" i="5"/>
  <c r="L23" i="5"/>
  <c r="K23" i="5"/>
  <c r="J67" i="5"/>
  <c r="I14" i="5"/>
  <c r="I68" i="4"/>
  <c r="J67" i="4"/>
  <c r="K74" i="4"/>
  <c r="G74" i="4"/>
  <c r="F74" i="4"/>
  <c r="H69" i="4"/>
  <c r="I69" i="4" s="1"/>
  <c r="J69" i="4" s="1"/>
  <c r="J68" i="4"/>
  <c r="L68" i="4" s="1"/>
  <c r="H68" i="4"/>
  <c r="L67" i="4"/>
  <c r="H67" i="4"/>
  <c r="I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H69" i="3"/>
  <c r="H23" i="3"/>
  <c r="K74" i="3"/>
  <c r="H67" i="3"/>
  <c r="I67" i="3" s="1"/>
  <c r="F25" i="3"/>
  <c r="H20" i="3"/>
  <c r="H14" i="3"/>
  <c r="I14" i="3" s="1"/>
  <c r="I67" i="2"/>
  <c r="I69" i="2"/>
  <c r="J68" i="2"/>
  <c r="K74" i="2"/>
  <c r="I74" i="2"/>
  <c r="G74" i="2"/>
  <c r="F74" i="2"/>
  <c r="J69" i="2"/>
  <c r="J74" i="2" s="1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I68" i="3" l="1"/>
  <c r="L25" i="6"/>
  <c r="K25" i="6"/>
  <c r="L69" i="3"/>
  <c r="L14" i="5"/>
  <c r="J25" i="5"/>
  <c r="K14" i="5"/>
  <c r="K20" i="4"/>
  <c r="L20" i="4"/>
  <c r="L14" i="4"/>
  <c r="J25" i="4"/>
  <c r="K14" i="4"/>
  <c r="I25" i="4"/>
  <c r="F74" i="3"/>
  <c r="H74" i="3"/>
  <c r="G25" i="3"/>
  <c r="K23" i="3"/>
  <c r="I25" i="3"/>
  <c r="H25" i="3"/>
  <c r="J14" i="3"/>
  <c r="L69" i="2"/>
  <c r="L74" i="2"/>
  <c r="H25" i="2"/>
  <c r="L20" i="2"/>
  <c r="K20" i="2"/>
  <c r="L23" i="2"/>
  <c r="K23" i="2"/>
  <c r="I14" i="2"/>
  <c r="L68" i="1"/>
  <c r="L67" i="1"/>
  <c r="H67" i="1"/>
  <c r="J68" i="3" l="1"/>
  <c r="L68" i="3" s="1"/>
  <c r="L20" i="3"/>
  <c r="K20" i="3"/>
  <c r="L25" i="5"/>
  <c r="K25" i="5"/>
  <c r="I74" i="3"/>
  <c r="J67" i="3"/>
  <c r="K25" i="4"/>
  <c r="L25" i="4"/>
  <c r="J25" i="3"/>
  <c r="K14" i="3"/>
  <c r="L14" i="3"/>
  <c r="I25" i="2"/>
  <c r="J14" i="2"/>
  <c r="K74" i="1"/>
  <c r="I74" i="1"/>
  <c r="G74" i="1"/>
  <c r="F74" i="1"/>
  <c r="J69" i="1"/>
  <c r="H69" i="1"/>
  <c r="H68" i="1"/>
  <c r="G25" i="1"/>
  <c r="F25" i="1"/>
  <c r="I23" i="1"/>
  <c r="J23" i="1" s="1"/>
  <c r="H23" i="1"/>
  <c r="H20" i="1"/>
  <c r="I20" i="1" s="1"/>
  <c r="J20" i="1" s="1"/>
  <c r="L20" i="1" s="1"/>
  <c r="H14" i="1"/>
  <c r="L67" i="3" l="1"/>
  <c r="L74" i="3" s="1"/>
  <c r="J74" i="3"/>
  <c r="L25" i="3"/>
  <c r="K25" i="3"/>
  <c r="L14" i="2"/>
  <c r="J25" i="2"/>
  <c r="K14" i="2"/>
  <c r="J74" i="1"/>
  <c r="L69" i="1"/>
  <c r="L74" i="1" s="1"/>
  <c r="H74" i="1"/>
  <c r="H25" i="1"/>
  <c r="K23" i="1"/>
  <c r="L23" i="1"/>
  <c r="K20" i="1"/>
  <c r="I14" i="1"/>
  <c r="L25" i="2" l="1"/>
  <c r="K25" i="2"/>
  <c r="I25" i="1"/>
  <c r="J14" i="1"/>
  <c r="L14" i="1" l="1"/>
  <c r="K14" i="1"/>
  <c r="J25" i="1"/>
  <c r="L25" i="1" l="1"/>
  <c r="K25" i="1"/>
</calcChain>
</file>

<file path=xl/sharedStrings.xml><?xml version="1.0" encoding="utf-8"?>
<sst xmlns="http://schemas.openxmlformats.org/spreadsheetml/2006/main" count="1064" uniqueCount="79">
  <si>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</si>
  <si>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</si>
  <si>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</si>
  <si>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</si>
  <si>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</si>
  <si>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</si>
  <si>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</si>
  <si>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</si>
  <si>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</si>
  <si>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</si>
  <si>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</si>
  <si>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</si>
  <si>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</si>
  <si>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</si>
  <si>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</si>
  <si>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</si>
  <si>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</si>
  <si>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</si>
  <si>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</si>
  <si>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</si>
  <si>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</si>
  <si>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</si>
  <si>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</si>
  <si>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</si>
  <si>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</si>
  <si>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</si>
  <si>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</si>
  <si>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</si>
  <si>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</si>
  <si>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</si>
  <si>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</si>
  <si>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</si>
  <si>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</si>
  <si>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</si>
  <si>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</si>
  <si>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</si>
  <si>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</si>
  <si>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</si>
  <si>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</si>
  <si>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</si>
  <si>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</si>
  <si>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</si>
  <si>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</si>
  <si>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</si>
  <si>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</si>
  <si>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</si>
  <si>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</si>
  <si>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</si>
  <si>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</si>
  <si>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</si>
  <si>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</si>
  <si>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</si>
  <si>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</si>
  <si>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</si>
  <si>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</si>
  <si>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</si>
  <si>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</si>
  <si>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</si>
  <si>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</si>
  <si>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</si>
  <si>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</si>
  <si>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</si>
  <si>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</si>
  <si>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</si>
  <si>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</si>
  <si>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</si>
  <si>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</si>
  <si>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</si>
  <si>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</si>
  <si>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</si>
  <si>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</si>
  <si>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</si>
  <si>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</si>
  <si>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</si>
  <si>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</si>
  <si>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</si>
  <si>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</si>
  <si>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DEL 1° AL 31 DE JULIO DE 2020</t>
  </si>
  <si>
    <t>DEL 1°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</si>
</sst>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77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8" t="s">
        <v>6</v>
      </c>
      <c r="L6" s="4" t="s">
        <v>5</v>
      </c>
    </row>
    <row r="7" spans="1:12" x14ac:dyDescent="0.25">
      <c r="A7" s="89"/>
      <c r="B7" s="90"/>
      <c r="C7" s="90"/>
      <c r="D7" s="90"/>
      <c r="E7" s="90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90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222.72</v>
      </c>
      <c r="H14" s="18">
        <f>F14+G14</f>
        <v>222.72</v>
      </c>
      <c r="I14" s="18">
        <f>+H14</f>
        <v>222.72</v>
      </c>
      <c r="J14" s="18">
        <f>+I14</f>
        <v>222.72</v>
      </c>
      <c r="K14" s="20">
        <f>J14/H14</f>
        <v>1</v>
      </c>
      <c r="L14" s="18">
        <f>J14-F14</f>
        <v>222.72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-1017708.81</v>
      </c>
      <c r="H20" s="18">
        <f>F20+G20</f>
        <v>30.189999999944121</v>
      </c>
      <c r="I20" s="18">
        <f>+H20</f>
        <v>30.189999999944121</v>
      </c>
      <c r="J20" s="18">
        <f>+I20</f>
        <v>30.189999999944121</v>
      </c>
      <c r="K20" s="20">
        <f>J20/H20</f>
        <v>1</v>
      </c>
      <c r="L20" s="18">
        <f>J20-F20</f>
        <v>-1017708.81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565903</v>
      </c>
      <c r="G23" s="83">
        <v>-132553.81</v>
      </c>
      <c r="H23" s="18">
        <f>F23+G23</f>
        <v>433349.19</v>
      </c>
      <c r="I23" s="18">
        <f>+H23</f>
        <v>433349.19</v>
      </c>
      <c r="J23" s="18">
        <v>425976.19</v>
      </c>
      <c r="K23" s="20">
        <f>J23/H23</f>
        <v>0.98298600719664431</v>
      </c>
      <c r="L23" s="18">
        <f>J23-F23</f>
        <v>-139926.81</v>
      </c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1583642</v>
      </c>
      <c r="G25" s="24">
        <f>SUM(G9:G24)</f>
        <v>-1150039.9000000001</v>
      </c>
      <c r="H25" s="24">
        <f>SUM(H9:H24)</f>
        <v>433602.09999999992</v>
      </c>
      <c r="I25" s="24">
        <f>SUM(I9:I24)</f>
        <v>433602.09999999992</v>
      </c>
      <c r="J25" s="24">
        <f>SUM(J9:J24)</f>
        <v>426229.09999999992</v>
      </c>
      <c r="K25" s="25">
        <f>+J25/H25</f>
        <v>0.982995931062142</v>
      </c>
      <c r="L25" s="24">
        <f>J25-F25</f>
        <v>-1157412.9000000001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91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222.72</v>
      </c>
      <c r="H67" s="56">
        <f>+F67+G67</f>
        <v>222.72</v>
      </c>
      <c r="I67" s="56">
        <f t="shared" ref="I67:J69" si="0">H67</f>
        <v>222.72</v>
      </c>
      <c r="J67" s="57">
        <f t="shared" si="0"/>
        <v>222.72</v>
      </c>
      <c r="K67" s="58"/>
      <c r="L67" s="59">
        <f>J67-F67</f>
        <v>222.72</v>
      </c>
    </row>
    <row r="68" spans="1:12" ht="36.75" customHeight="1" x14ac:dyDescent="0.25">
      <c r="A68" s="13"/>
      <c r="B68" s="101" t="s">
        <v>61</v>
      </c>
      <c r="C68" s="101"/>
      <c r="D68" s="101"/>
      <c r="E68" s="101"/>
      <c r="F68" s="60">
        <f>F20</f>
        <v>1017739</v>
      </c>
      <c r="G68" s="61">
        <f>G20</f>
        <v>-1017708.81</v>
      </c>
      <c r="H68" s="56">
        <f>H20</f>
        <v>30.189999999944121</v>
      </c>
      <c r="I68" s="56">
        <f t="shared" si="0"/>
        <v>30.189999999944121</v>
      </c>
      <c r="J68" s="56">
        <f t="shared" si="0"/>
        <v>30.189999999944121</v>
      </c>
      <c r="K68" s="58"/>
      <c r="L68" s="59">
        <f>J68-F68</f>
        <v>-1017708.81</v>
      </c>
    </row>
    <row r="69" spans="1:12" ht="30" customHeight="1" x14ac:dyDescent="0.25">
      <c r="A69" s="13"/>
      <c r="B69" s="94" t="s">
        <v>59</v>
      </c>
      <c r="C69" s="94"/>
      <c r="D69" s="94"/>
      <c r="E69" s="94"/>
      <c r="F69" s="55">
        <f>F23</f>
        <v>565903</v>
      </c>
      <c r="G69" s="56">
        <f>G23</f>
        <v>-132553.81</v>
      </c>
      <c r="H69" s="56">
        <f>F69+G69</f>
        <v>433349.19</v>
      </c>
      <c r="I69" s="56">
        <f t="shared" si="0"/>
        <v>433349.19</v>
      </c>
      <c r="J69" s="56">
        <f>J23</f>
        <v>425976.19</v>
      </c>
      <c r="K69" s="58"/>
      <c r="L69" s="59">
        <f>J69-F69</f>
        <v>-139926.81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1583642</v>
      </c>
      <c r="G74" s="63">
        <f>G67+G68+G69</f>
        <v>-1150039.9000000001</v>
      </c>
      <c r="H74" s="63">
        <f t="shared" ref="H74:L74" si="1">H67+H68+H69</f>
        <v>433602.09999999992</v>
      </c>
      <c r="I74" s="63">
        <f t="shared" si="1"/>
        <v>433602.09999999992</v>
      </c>
      <c r="J74" s="63">
        <f t="shared" si="1"/>
        <v>426229.09999999992</v>
      </c>
      <c r="K74" s="64">
        <f t="shared" si="1"/>
        <v>0</v>
      </c>
      <c r="L74" s="65">
        <f t="shared" si="1"/>
        <v>-1157412.9000000001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78</v>
      </c>
    </row>
    <row r="5" spans="1:12" ht="15.75" thickBot="1" x14ac:dyDescent="0.3"/>
    <row r="6" spans="1:12" x14ac:dyDescent="0.25">
      <c r="A6" s="95" t="s">
        <v>1</v>
      </c>
      <c r="B6" s="96"/>
      <c r="C6" s="96"/>
      <c r="D6" s="96"/>
      <c r="E6" s="9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f>'Enero 2020'!F14+'Febrero 2020'!F14+'Marzo 2020'!F14+'Abril 2020'!F14+'Mayo 2020'!F14+'Junio 2020'!F14+'Julio 2020'!F14</f>
        <v>0</v>
      </c>
      <c r="G14" s="18">
        <f>'Enero 2020'!G14+'Febrero 2020'!G14+'Marzo 2020'!G14+'Abril 2020'!G14+'Mayo 2020'!G14+'Junio 2020'!G14+'Julio 2020'!G14</f>
        <v>2329.9499999999998</v>
      </c>
      <c r="H14" s="18">
        <f>F14+G14</f>
        <v>2329.9499999999998</v>
      </c>
      <c r="I14" s="18">
        <f>+H14</f>
        <v>2329.9499999999998</v>
      </c>
      <c r="J14" s="18">
        <f>+I14</f>
        <v>2329.9499999999998</v>
      </c>
      <c r="K14" s="20">
        <f>J14/H14</f>
        <v>1</v>
      </c>
      <c r="L14" s="18">
        <f>J14-F14</f>
        <v>2329.9499999999998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f>'Enero 2020'!F20+'Febrero 2020'!F20+'Marzo 2020'!F20+'Abril 2020'!F20+'Mayo 2020'!F20+'Junio 2020'!F20+'Julio 2020'!F20</f>
        <v>7199126</v>
      </c>
      <c r="G20" s="18">
        <f>'Enero 2020'!G20+'Febrero 2020'!G20+'Marzo 2020'!G20+'Abril 2020'!G20+'Mayo 2020'!G20+'Junio 2020'!G20+'Julio 2020'!G20</f>
        <v>-4818021.66</v>
      </c>
      <c r="H20" s="18">
        <f>F20+G20</f>
        <v>2381104.34</v>
      </c>
      <c r="I20" s="18">
        <f>'Enero 2020'!I20+'Febrero 2020'!I20+'Marzo 2020'!I20+'Abril 2020'!I20+'Mayo 2020'!I20+'Junio 2020'!I20+'Julio 2020'!I20</f>
        <v>2381104.34</v>
      </c>
      <c r="J20" s="18">
        <f>'Enero 2020'!J20+'Febrero 2020'!J20+'Marzo 2020'!J20+'Abril 2020'!J20+'Mayo 2020'!J20+'Junio 2020'!J20+'Julio 2020'!J20</f>
        <v>2381104.34</v>
      </c>
      <c r="K20" s="20">
        <f>J20/H20</f>
        <v>1</v>
      </c>
      <c r="L20" s="18">
        <f>J20-F20</f>
        <v>-4818021.66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f>'Enero 2020'!F23+'Febrero 2020'!F23+'Marzo 2020'!F23+'Abril 2020'!F23+'Mayo 2020'!F23+'Junio 2020'!F23+'Julio 2020'!F23</f>
        <v>4031182</v>
      </c>
      <c r="G23" s="18">
        <f>'Enero 2020'!G23+'Febrero 2020'!G23+'Marzo 2020'!G23+'Abril 2020'!G23+'Mayo 2020'!G23+'Junio 2020'!G23+'Julio 2020'!G23</f>
        <v>-917806.81</v>
      </c>
      <c r="H23" s="18">
        <f>F23+G23</f>
        <v>3113375.19</v>
      </c>
      <c r="I23" s="18">
        <f>'Enero 2020'!I23+'Febrero 2020'!I23+'Marzo 2020'!I23+'Abril 2020'!I23+'Mayo 2020'!I23+'Junio 2020'!I23+'Julio 2020'!I23</f>
        <v>3113375.19</v>
      </c>
      <c r="J23" s="18">
        <f>'Enero 2020'!J23+'Febrero 2020'!J23+'Marzo 2020'!J23+'Abril 2020'!J23+'Mayo 2020'!J23+'Junio 2020'!J23+'Julio 2020'!J23</f>
        <v>3100242.19</v>
      </c>
      <c r="K23" s="20">
        <f>J23/H23</f>
        <v>0.99578174836037026</v>
      </c>
      <c r="L23" s="18">
        <f>J23-F23</f>
        <v>-930939.81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11230308</v>
      </c>
      <c r="G25" s="24">
        <f>SUM(G9:G24)</f>
        <v>-5733498.5199999996</v>
      </c>
      <c r="H25" s="24">
        <f>SUM(H9:H24)</f>
        <v>5496809.4800000004</v>
      </c>
      <c r="I25" s="24">
        <f>SUM(I9:I24)</f>
        <v>5496809.4800000004</v>
      </c>
      <c r="J25" s="24">
        <f>SUM(J9:J24)</f>
        <v>5483676.4800000004</v>
      </c>
      <c r="K25" s="25">
        <f>+J25/H25</f>
        <v>0.99761079585388868</v>
      </c>
      <c r="L25" s="24">
        <f>J25-F25</f>
        <v>-5746631.5199999996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7" t="s">
        <v>55</v>
      </c>
      <c r="B52" s="98"/>
      <c r="C52" s="98"/>
      <c r="D52" s="98"/>
      <c r="E52" s="99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4" t="s">
        <v>58</v>
      </c>
      <c r="C62" s="94"/>
      <c r="D62" s="94"/>
      <c r="E62" s="94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4" t="s">
        <v>59</v>
      </c>
      <c r="C63" s="94"/>
      <c r="D63" s="94"/>
      <c r="E63" s="94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6" ht="80.25" customHeight="1" x14ac:dyDescent="0.25">
      <c r="A65" s="13"/>
      <c r="B65" s="100" t="s">
        <v>60</v>
      </c>
      <c r="C65" s="100"/>
      <c r="D65" s="100"/>
      <c r="E65" s="100"/>
      <c r="F65" s="13"/>
      <c r="G65" s="54"/>
      <c r="H65" s="54"/>
      <c r="I65" s="54"/>
      <c r="J65" s="54"/>
      <c r="K65" s="14"/>
      <c r="L65" s="26"/>
    </row>
    <row r="66" spans="1:16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6" x14ac:dyDescent="0.25">
      <c r="A67" s="13"/>
      <c r="B67" s="14" t="s">
        <v>25</v>
      </c>
      <c r="C67" s="14"/>
      <c r="D67" s="14"/>
      <c r="E67" s="14"/>
      <c r="F67" s="18">
        <f>F14</f>
        <v>0</v>
      </c>
      <c r="G67" s="18">
        <f>G14</f>
        <v>2329.9499999999998</v>
      </c>
      <c r="H67" s="56">
        <f>+F67+G67</f>
        <v>2329.9499999999998</v>
      </c>
      <c r="I67" s="56">
        <f t="shared" ref="I67:J67" si="0">H67</f>
        <v>2329.9499999999998</v>
      </c>
      <c r="J67" s="57">
        <f t="shared" si="0"/>
        <v>2329.9499999999998</v>
      </c>
      <c r="K67" s="58"/>
      <c r="L67" s="59">
        <f>J67-F67</f>
        <v>2329.9499999999998</v>
      </c>
    </row>
    <row r="68" spans="1:16" ht="36.75" customHeight="1" x14ac:dyDescent="0.25">
      <c r="A68" s="13"/>
      <c r="B68" s="101" t="s">
        <v>61</v>
      </c>
      <c r="C68" s="101"/>
      <c r="D68" s="101"/>
      <c r="E68" s="101"/>
      <c r="F68" s="18">
        <f>F20</f>
        <v>7199126</v>
      </c>
      <c r="G68" s="18">
        <f>G20</f>
        <v>-4818021.66</v>
      </c>
      <c r="H68" s="56">
        <f>F68+G68</f>
        <v>2381104.34</v>
      </c>
      <c r="I68" s="18">
        <f t="shared" ref="I68:J68" si="1">I20</f>
        <v>2381104.34</v>
      </c>
      <c r="J68" s="18">
        <f t="shared" si="1"/>
        <v>2381104.34</v>
      </c>
      <c r="K68" s="58"/>
      <c r="L68" s="59">
        <f>J68-F68</f>
        <v>-4818021.66</v>
      </c>
    </row>
    <row r="69" spans="1:16" ht="30" customHeight="1" x14ac:dyDescent="0.25">
      <c r="A69" s="13"/>
      <c r="B69" s="94" t="s">
        <v>59</v>
      </c>
      <c r="C69" s="94"/>
      <c r="D69" s="94"/>
      <c r="E69" s="94"/>
      <c r="F69" s="18">
        <f>F23</f>
        <v>4031182</v>
      </c>
      <c r="G69" s="18">
        <f>G23</f>
        <v>-917806.81</v>
      </c>
      <c r="H69" s="56">
        <f>F69+G69</f>
        <v>3113375.19</v>
      </c>
      <c r="I69" s="18">
        <f t="shared" ref="I69:J69" si="2">I23</f>
        <v>3113375.19</v>
      </c>
      <c r="J69" s="18">
        <f t="shared" si="2"/>
        <v>3100242.19</v>
      </c>
      <c r="K69" s="58"/>
      <c r="L69" s="59">
        <f>J69-F69</f>
        <v>-930939.81</v>
      </c>
    </row>
    <row r="70" spans="1:16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6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6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  <c r="N72" s="93"/>
      <c r="P72" s="93"/>
    </row>
    <row r="73" spans="1:16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6" ht="15.75" thickBot="1" x14ac:dyDescent="0.3">
      <c r="A74" s="22"/>
      <c r="B74" s="23" t="s">
        <v>34</v>
      </c>
      <c r="C74" s="23"/>
      <c r="D74" s="23"/>
      <c r="E74" s="23"/>
      <c r="F74" s="62">
        <f>F68+F69</f>
        <v>11230308</v>
      </c>
      <c r="G74" s="63">
        <f>G67+G68+G69</f>
        <v>-5733498.5199999996</v>
      </c>
      <c r="H74" s="63">
        <f t="shared" ref="H74:L74" si="3">H67+H68+H69</f>
        <v>5496809.4800000004</v>
      </c>
      <c r="I74" s="63">
        <f t="shared" si="3"/>
        <v>5496809.4800000004</v>
      </c>
      <c r="J74" s="63">
        <f t="shared" si="3"/>
        <v>5483676.4800000004</v>
      </c>
      <c r="K74" s="64">
        <f t="shared" si="3"/>
        <v>0</v>
      </c>
      <c r="L74" s="65">
        <f t="shared" si="3"/>
        <v>-5746631.5199999996</v>
      </c>
    </row>
    <row r="75" spans="1:1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6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6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2020-08-10T15:57:07Z</cp:lastPrinted>
  <dcterms:created xsi:type="dcterms:W3CDTF">2020-05-17T20:57:38Z</dcterms:created>
  <dcterms:modified xsi:type="dcterms:W3CDTF">2020-08-10T16:11:13Z</dcterms:modified>
</cp:coreProperties>
</file>