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4.-Informacion Programatica\"/>
    </mc:Choice>
  </mc:AlternateContent>
  <bookViews>
    <workbookView xWindow="0" yWindow="0" windowWidth="20400" windowHeight="7755"/>
  </bookViews>
  <sheets>
    <sheet name="Gtos por Cat  Programatica Myo" sheetId="1" r:id="rId1"/>
    <sheet name="Gtos por Cat  Programatic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H24" i="2"/>
  <c r="F24" i="2"/>
  <c r="E24" i="2"/>
  <c r="E23" i="2" s="1"/>
  <c r="G23" i="2" s="1"/>
  <c r="J23" i="2" s="1"/>
  <c r="I23" i="2"/>
  <c r="H23" i="2"/>
  <c r="F23" i="2"/>
  <c r="I18" i="2"/>
  <c r="I14" i="2" s="1"/>
  <c r="H18" i="2"/>
  <c r="F18" i="2"/>
  <c r="E18" i="2"/>
  <c r="G18" i="2" s="1"/>
  <c r="J18" i="2" s="1"/>
  <c r="H14" i="2"/>
  <c r="F14" i="2"/>
  <c r="G12" i="2"/>
  <c r="J12" i="2" s="1"/>
  <c r="I11" i="2"/>
  <c r="H11" i="2"/>
  <c r="H41" i="2" s="1"/>
  <c r="G11" i="2"/>
  <c r="J11" i="2" s="1"/>
  <c r="F11" i="2"/>
  <c r="F41" i="2" s="1"/>
  <c r="E11" i="2"/>
  <c r="G25" i="1"/>
  <c r="J25" i="1" s="1"/>
  <c r="G24" i="1"/>
  <c r="J24" i="1" s="1"/>
  <c r="J23" i="1" s="1"/>
  <c r="I23" i="1"/>
  <c r="H23" i="1"/>
  <c r="F23" i="1"/>
  <c r="E23" i="1"/>
  <c r="G18" i="1"/>
  <c r="J18" i="1" s="1"/>
  <c r="I14" i="1"/>
  <c r="H14" i="1"/>
  <c r="F14" i="1"/>
  <c r="E14" i="1"/>
  <c r="G14" i="1" s="1"/>
  <c r="J14" i="1" s="1"/>
  <c r="G12" i="1"/>
  <c r="J12" i="1" s="1"/>
  <c r="I11" i="1"/>
  <c r="I41" i="1" s="1"/>
  <c r="H11" i="1"/>
  <c r="H41" i="1" s="1"/>
  <c r="F11" i="1"/>
  <c r="F41" i="1" s="1"/>
  <c r="E11" i="1"/>
  <c r="E41" i="1" s="1"/>
  <c r="I41" i="2" l="1"/>
  <c r="G41" i="2"/>
  <c r="G24" i="2"/>
  <c r="J24" i="2" s="1"/>
  <c r="E14" i="2"/>
  <c r="G14" i="2" s="1"/>
  <c r="J14" i="2" s="1"/>
  <c r="J41" i="2" s="1"/>
  <c r="G11" i="1"/>
  <c r="G23" i="1"/>
  <c r="E41" i="2" l="1"/>
  <c r="J11" i="1"/>
  <c r="J41" i="1" s="1"/>
  <c r="G41" i="1"/>
</calcChain>
</file>

<file path=xl/sharedStrings.xml><?xml version="1.0" encoding="utf-8"?>
<sst xmlns="http://schemas.openxmlformats.org/spreadsheetml/2006/main" count="102" uniqueCount="53">
  <si>
    <t>Cuenta Pública 2020</t>
  </si>
  <si>
    <t>Casa de las Artesanías del Estado de Yucatán</t>
  </si>
  <si>
    <t>Gasto por Categoría Programática</t>
  </si>
  <si>
    <t>Del 1 al 31 de Mayo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</si>
  <si>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</si>
  <si>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</si>
  <si>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</si>
  <si>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</si>
  <si>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</si>
  <si>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</si>
  <si>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</si>
  <si>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</si>
  <si>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</si>
  <si>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</si>
  <si>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</si>
  <si>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</si>
  <si>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</si>
  <si>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</si>
  <si>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</si>
  <si>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</si>
  <si>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</si>
  <si>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</si>
  <si>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</si>
  <si>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</si>
  <si>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</si>
  <si>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</si>
  <si>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</si>
  <si>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</si>
  <si>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</si>
  <si>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</si>
  <si>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</si>
  <si>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</si>
  <si>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</si>
  <si>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</si>
  <si>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</si>
  <si>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</si>
  <si>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</si>
  <si>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</si>
  <si>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</si>
  <si>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</si>
  <si>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</si>
  <si>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</si>
  <si>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</si>
  <si>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</si>
  <si>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</si>
  <si>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</si>
  <si>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</si>
  <si>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</si>
  <si>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</si>
  <si>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</si>
  <si>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</si>
  <si>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Cuenta Pública 2019</t>
  </si>
  <si>
    <t>Del 1 de Enero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</si>
</sst>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tabSelected="1"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2.140625" bestFit="1" customWidth="1"/>
    <col min="7" max="9" width="13.140625" bestFit="1" customWidth="1"/>
    <col min="10" max="10" width="12.140625" bestFit="1" customWidth="1"/>
    <col min="13" max="13" width="11.7109375" bestFit="1" customWidth="1"/>
  </cols>
  <sheetData>
    <row r="2" spans="2:13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3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34">
        <f>SUM(E12:E13)</f>
        <v>0</v>
      </c>
      <c r="F11" s="34">
        <f>SUM(F12:F13)</f>
        <v>0</v>
      </c>
      <c r="G11" s="34">
        <f>E11+F11</f>
        <v>0</v>
      </c>
      <c r="H11" s="34">
        <f t="shared" ref="H11:I11" si="0">SUM(H12:H13)</f>
        <v>0</v>
      </c>
      <c r="I11" s="34">
        <f t="shared" si="0"/>
        <v>0</v>
      </c>
      <c r="J11" s="34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37">
        <f>E12+F12</f>
        <v>0</v>
      </c>
      <c r="H12" s="36"/>
      <c r="I12" s="36"/>
      <c r="J12" s="38">
        <f>G12-H12</f>
        <v>0</v>
      </c>
      <c r="M12" s="39"/>
    </row>
    <row r="13" spans="2:13" ht="12" customHeight="1" x14ac:dyDescent="0.25">
      <c r="B13" s="31"/>
      <c r="C13" s="28" t="s">
        <v>17</v>
      </c>
      <c r="D13" s="29"/>
      <c r="E13" s="35"/>
      <c r="F13" s="36"/>
      <c r="G13" s="37">
        <v>0</v>
      </c>
      <c r="H13" s="36"/>
      <c r="I13" s="36"/>
      <c r="J13" s="40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SUM(E15:E22)</f>
        <v>1481917</v>
      </c>
      <c r="F14" s="34">
        <f>SUM(F15:F22)</f>
        <v>-22496.26</v>
      </c>
      <c r="G14" s="34">
        <f>+E14+F14</f>
        <v>1459420.74</v>
      </c>
      <c r="H14" s="34">
        <f>SUM(H15:H22)</f>
        <v>506721.61</v>
      </c>
      <c r="I14" s="34">
        <f>SUM(I15:I22)</f>
        <v>506721.61</v>
      </c>
      <c r="J14" s="34">
        <f>+G14-H14</f>
        <v>952699.13</v>
      </c>
    </row>
    <row r="15" spans="2:13" ht="23.25" customHeight="1" x14ac:dyDescent="0.25">
      <c r="B15" s="31"/>
      <c r="C15" s="28" t="s">
        <v>19</v>
      </c>
      <c r="D15" s="29"/>
      <c r="E15" s="35"/>
      <c r="F15" s="36"/>
      <c r="G15" s="37">
        <v>0</v>
      </c>
      <c r="H15" s="36"/>
      <c r="I15" s="36"/>
      <c r="J15" s="40">
        <v>0</v>
      </c>
    </row>
    <row r="16" spans="2:13" ht="12" customHeight="1" x14ac:dyDescent="0.25">
      <c r="B16" s="31"/>
      <c r="C16" s="28" t="s">
        <v>20</v>
      </c>
      <c r="D16" s="29"/>
      <c r="E16" s="35"/>
      <c r="F16" s="36"/>
      <c r="G16" s="37">
        <v>0</v>
      </c>
      <c r="H16" s="36"/>
      <c r="I16" s="36"/>
      <c r="J16" s="40">
        <v>0</v>
      </c>
    </row>
    <row r="17" spans="2:10" ht="36" customHeight="1" x14ac:dyDescent="0.25">
      <c r="B17" s="31"/>
      <c r="C17" s="28" t="s">
        <v>21</v>
      </c>
      <c r="D17" s="29"/>
      <c r="E17" s="35"/>
      <c r="F17" s="36"/>
      <c r="G17" s="37">
        <v>0</v>
      </c>
      <c r="H17" s="36"/>
      <c r="I17" s="36"/>
      <c r="J17" s="40">
        <v>0</v>
      </c>
    </row>
    <row r="18" spans="2:10" ht="12" customHeight="1" x14ac:dyDescent="0.25">
      <c r="B18" s="31"/>
      <c r="C18" s="28" t="s">
        <v>22</v>
      </c>
      <c r="D18" s="29"/>
      <c r="E18" s="35">
        <v>1481917</v>
      </c>
      <c r="F18" s="36">
        <v>-22496.26</v>
      </c>
      <c r="G18" s="37">
        <f>+E18+F18</f>
        <v>1459420.74</v>
      </c>
      <c r="H18" s="36">
        <v>506721.61</v>
      </c>
      <c r="I18" s="36">
        <v>506721.61</v>
      </c>
      <c r="J18" s="40">
        <f>+G18-H18</f>
        <v>952699.13</v>
      </c>
    </row>
    <row r="19" spans="2:10" ht="12" customHeight="1" x14ac:dyDescent="0.25">
      <c r="B19" s="31"/>
      <c r="C19" s="28" t="s">
        <v>23</v>
      </c>
      <c r="D19" s="29"/>
      <c r="E19" s="35"/>
      <c r="F19" s="36"/>
      <c r="G19" s="37">
        <v>0</v>
      </c>
      <c r="H19" s="36"/>
      <c r="I19" s="36"/>
      <c r="J19" s="40">
        <v>0</v>
      </c>
    </row>
    <row r="20" spans="2:10" ht="36" customHeight="1" x14ac:dyDescent="0.25">
      <c r="B20" s="31"/>
      <c r="C20" s="28" t="s">
        <v>24</v>
      </c>
      <c r="D20" s="29"/>
      <c r="E20" s="35"/>
      <c r="F20" s="36"/>
      <c r="G20" s="37">
        <v>0</v>
      </c>
      <c r="H20" s="36"/>
      <c r="I20" s="36"/>
      <c r="J20" s="40">
        <v>0</v>
      </c>
    </row>
    <row r="21" spans="2:10" ht="12" customHeight="1" x14ac:dyDescent="0.25">
      <c r="B21" s="31"/>
      <c r="C21" s="28" t="s">
        <v>25</v>
      </c>
      <c r="D21" s="29"/>
      <c r="E21" s="35"/>
      <c r="F21" s="36"/>
      <c r="G21" s="37">
        <v>0</v>
      </c>
      <c r="H21" s="36"/>
      <c r="I21" s="36"/>
      <c r="J21" s="40">
        <v>0</v>
      </c>
    </row>
    <row r="22" spans="2:10" ht="12" customHeight="1" x14ac:dyDescent="0.25">
      <c r="B22" s="31"/>
      <c r="C22" s="28" t="s">
        <v>26</v>
      </c>
      <c r="D22" s="29"/>
      <c r="E22" s="35"/>
      <c r="F22" s="36"/>
      <c r="G22" s="37">
        <v>0</v>
      </c>
      <c r="H22" s="36"/>
      <c r="I22" s="36"/>
      <c r="J22" s="40">
        <v>0</v>
      </c>
    </row>
    <row r="23" spans="2:10" ht="12" customHeight="1" x14ac:dyDescent="0.25">
      <c r="B23" s="31"/>
      <c r="C23" s="28" t="s">
        <v>27</v>
      </c>
      <c r="D23" s="29"/>
      <c r="E23" s="34">
        <f>SUM(E24:E26)</f>
        <v>80583</v>
      </c>
      <c r="F23" s="34">
        <f t="shared" ref="F23:J23" si="1">SUM(F24:F26)</f>
        <v>22496.26</v>
      </c>
      <c r="G23" s="34">
        <f t="shared" si="1"/>
        <v>103079.26</v>
      </c>
      <c r="H23" s="34">
        <f t="shared" si="1"/>
        <v>61436.45</v>
      </c>
      <c r="I23" s="34">
        <f t="shared" si="1"/>
        <v>61436.45</v>
      </c>
      <c r="J23" s="34">
        <f t="shared" si="1"/>
        <v>41642.81</v>
      </c>
    </row>
    <row r="24" spans="2:10" ht="48.75" customHeight="1" x14ac:dyDescent="0.25">
      <c r="B24" s="31"/>
      <c r="C24" s="28" t="s">
        <v>28</v>
      </c>
      <c r="D24" s="29"/>
      <c r="E24" s="35">
        <v>80583</v>
      </c>
      <c r="F24" s="36">
        <v>22496.26</v>
      </c>
      <c r="G24" s="37">
        <f>E24+F24</f>
        <v>103079.26</v>
      </c>
      <c r="H24" s="36">
        <v>61436.45</v>
      </c>
      <c r="I24" s="36">
        <v>61436.45</v>
      </c>
      <c r="J24" s="40">
        <f>G24-H24</f>
        <v>41642.81</v>
      </c>
    </row>
    <row r="25" spans="2:10" ht="24" customHeight="1" x14ac:dyDescent="0.25">
      <c r="B25" s="31"/>
      <c r="C25" s="28" t="s">
        <v>29</v>
      </c>
      <c r="D25" s="29"/>
      <c r="E25" s="42"/>
      <c r="F25" s="42"/>
      <c r="G25" s="43">
        <f>+E25+F25</f>
        <v>0</v>
      </c>
      <c r="H25" s="44"/>
      <c r="I25" s="44"/>
      <c r="J25" s="45">
        <f>+G25-H25</f>
        <v>0</v>
      </c>
    </row>
    <row r="26" spans="2:10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0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0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0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0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0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0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1562500</v>
      </c>
      <c r="F41" s="59">
        <f t="shared" ref="F41:J41" si="2">F10+F11+F14+F23+F27+F30+F35</f>
        <v>0</v>
      </c>
      <c r="G41" s="59">
        <f t="shared" si="2"/>
        <v>1562500</v>
      </c>
      <c r="H41" s="59">
        <f t="shared" si="2"/>
        <v>568158.05999999994</v>
      </c>
      <c r="I41" s="59">
        <f t="shared" si="2"/>
        <v>568158.05999999994</v>
      </c>
      <c r="J41" s="59">
        <f t="shared" si="2"/>
        <v>994341.94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zoomScaleNormal="100"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3.140625" customWidth="1"/>
    <col min="7" max="9" width="13.140625" bestFit="1" customWidth="1"/>
    <col min="10" max="10" width="12.140625" bestFit="1" customWidth="1"/>
  </cols>
  <sheetData>
    <row r="2" spans="2:13" x14ac:dyDescent="0.25">
      <c r="B2" s="1" t="s">
        <v>51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52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48">
        <f>SUM(E12:E13)</f>
        <v>0</v>
      </c>
      <c r="F11" s="48">
        <f>SUM(F12:F13)</f>
        <v>0</v>
      </c>
      <c r="G11" s="48">
        <f>E11+F11</f>
        <v>0</v>
      </c>
      <c r="H11" s="48">
        <f t="shared" ref="H11:I11" si="0">SUM(H12:H13)</f>
        <v>0</v>
      </c>
      <c r="I11" s="48">
        <f t="shared" si="0"/>
        <v>0</v>
      </c>
      <c r="J11" s="48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43">
        <f>E12+F12</f>
        <v>0</v>
      </c>
      <c r="H12" s="36"/>
      <c r="I12" s="36"/>
      <c r="J12" s="40">
        <f>G12-H12</f>
        <v>0</v>
      </c>
      <c r="M12" s="65"/>
    </row>
    <row r="13" spans="2:13" ht="12" customHeight="1" x14ac:dyDescent="0.25">
      <c r="B13" s="31"/>
      <c r="C13" s="28" t="s">
        <v>17</v>
      </c>
      <c r="D13" s="29"/>
      <c r="E13" s="46"/>
      <c r="F13" s="47"/>
      <c r="G13" s="43">
        <v>0</v>
      </c>
      <c r="H13" s="47"/>
      <c r="I13" s="47"/>
      <c r="J13" s="45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SUM(E15:E22)</f>
        <v>7569720</v>
      </c>
      <c r="F14" s="34">
        <f>SUM(F15:F22)</f>
        <v>-78154.399999999994</v>
      </c>
      <c r="G14" s="34">
        <f>+E14+F14</f>
        <v>7491565.5999999996</v>
      </c>
      <c r="H14" s="34">
        <f>SUM(H15:H22)</f>
        <v>4293446.01</v>
      </c>
      <c r="I14" s="34">
        <f>SUM(I15:I22)</f>
        <v>4293446.01</v>
      </c>
      <c r="J14" s="34">
        <f>G14-H14</f>
        <v>3198119.59</v>
      </c>
      <c r="M14" s="66"/>
    </row>
    <row r="15" spans="2:13" ht="23.25" customHeight="1" x14ac:dyDescent="0.25">
      <c r="B15" s="31"/>
      <c r="C15" s="28" t="s">
        <v>19</v>
      </c>
      <c r="D15" s="29"/>
      <c r="E15" s="35"/>
      <c r="F15" s="47"/>
      <c r="G15" s="43">
        <v>0</v>
      </c>
      <c r="H15" s="47"/>
      <c r="I15" s="47"/>
      <c r="J15" s="45">
        <v>0</v>
      </c>
      <c r="L15" s="65"/>
      <c r="M15" s="67"/>
    </row>
    <row r="16" spans="2:13" ht="12" customHeight="1" x14ac:dyDescent="0.25">
      <c r="B16" s="31"/>
      <c r="C16" s="28" t="s">
        <v>20</v>
      </c>
      <c r="D16" s="29"/>
      <c r="E16" s="46"/>
      <c r="F16" s="47"/>
      <c r="G16" s="43">
        <v>0</v>
      </c>
      <c r="H16" s="47"/>
      <c r="I16" s="47"/>
      <c r="J16" s="45">
        <v>0</v>
      </c>
      <c r="M16" s="65"/>
    </row>
    <row r="17" spans="2:13" ht="36" customHeight="1" x14ac:dyDescent="0.25">
      <c r="B17" s="31"/>
      <c r="C17" s="28" t="s">
        <v>21</v>
      </c>
      <c r="D17" s="29"/>
      <c r="E17" s="46"/>
      <c r="F17" s="47"/>
      <c r="G17" s="43">
        <v>0</v>
      </c>
      <c r="H17" s="47"/>
      <c r="I17" s="47"/>
      <c r="J17" s="45">
        <v>0</v>
      </c>
      <c r="M17" s="67"/>
    </row>
    <row r="18" spans="2:13" ht="12" customHeight="1" x14ac:dyDescent="0.25">
      <c r="B18" s="31"/>
      <c r="C18" s="28" t="s">
        <v>22</v>
      </c>
      <c r="D18" s="29"/>
      <c r="E18" s="35">
        <f>1433972+1687153+1459433+1507245+1481917</f>
        <v>7569720</v>
      </c>
      <c r="F18" s="36">
        <f>17096.87+81967.62-140758.15-13964.48-22496.26</f>
        <v>-78154.399999999994</v>
      </c>
      <c r="G18" s="37">
        <f>+E18+F18</f>
        <v>7491565.5999999996</v>
      </c>
      <c r="H18" s="47">
        <f>1162146.47+1282204.35+752553.47+589820.11+506721.61</f>
        <v>4293446.01</v>
      </c>
      <c r="I18" s="47">
        <f>1162146.47+1282204.35+752553.47+589820.11+506721.61</f>
        <v>4293446.01</v>
      </c>
      <c r="J18" s="40">
        <f>+G18-H18</f>
        <v>3198119.59</v>
      </c>
    </row>
    <row r="19" spans="2:13" ht="12" customHeight="1" x14ac:dyDescent="0.25">
      <c r="B19" s="31"/>
      <c r="C19" s="28" t="s">
        <v>23</v>
      </c>
      <c r="D19" s="29"/>
      <c r="E19" s="46"/>
      <c r="F19" s="47"/>
      <c r="G19" s="43">
        <v>0</v>
      </c>
      <c r="H19" s="47"/>
      <c r="I19" s="47"/>
      <c r="J19" s="45">
        <v>0</v>
      </c>
    </row>
    <row r="20" spans="2:13" ht="36" customHeight="1" x14ac:dyDescent="0.25">
      <c r="B20" s="31"/>
      <c r="C20" s="28" t="s">
        <v>24</v>
      </c>
      <c r="D20" s="29"/>
      <c r="E20" s="46"/>
      <c r="F20" s="47"/>
      <c r="G20" s="43">
        <v>0</v>
      </c>
      <c r="H20" s="47"/>
      <c r="I20" s="47"/>
      <c r="J20" s="45">
        <v>0</v>
      </c>
    </row>
    <row r="21" spans="2:13" ht="12" customHeight="1" x14ac:dyDescent="0.25">
      <c r="B21" s="31"/>
      <c r="C21" s="28" t="s">
        <v>25</v>
      </c>
      <c r="D21" s="29"/>
      <c r="E21" s="46"/>
      <c r="F21" s="47"/>
      <c r="G21" s="43">
        <v>0</v>
      </c>
      <c r="H21" s="47"/>
      <c r="I21" s="47"/>
      <c r="J21" s="45">
        <v>0</v>
      </c>
    </row>
    <row r="22" spans="2:13" ht="12" customHeight="1" x14ac:dyDescent="0.25">
      <c r="B22" s="31"/>
      <c r="C22" s="28" t="s">
        <v>26</v>
      </c>
      <c r="D22" s="29"/>
      <c r="E22" s="46"/>
      <c r="F22" s="47"/>
      <c r="G22" s="43">
        <v>0</v>
      </c>
      <c r="H22" s="47"/>
      <c r="I22" s="47"/>
      <c r="J22" s="45">
        <v>0</v>
      </c>
    </row>
    <row r="23" spans="2:13" ht="12" customHeight="1" x14ac:dyDescent="0.25">
      <c r="B23" s="31"/>
      <c r="C23" s="28" t="s">
        <v>27</v>
      </c>
      <c r="D23" s="29"/>
      <c r="E23" s="34">
        <f>SUM(E24:E25)</f>
        <v>424915</v>
      </c>
      <c r="F23" s="34">
        <f>SUM(F24:F25)</f>
        <v>219866.09</v>
      </c>
      <c r="G23" s="34">
        <f>E23+F23</f>
        <v>644781.09</v>
      </c>
      <c r="H23" s="34">
        <f t="shared" ref="H23:I23" si="1">SUM(H24:H25)</f>
        <v>517334.47</v>
      </c>
      <c r="I23" s="34">
        <f t="shared" si="1"/>
        <v>517334.47</v>
      </c>
      <c r="J23" s="34">
        <f>G23-H23</f>
        <v>127446.62</v>
      </c>
    </row>
    <row r="24" spans="2:13" ht="48.75" customHeight="1" x14ac:dyDescent="0.25">
      <c r="B24" s="31"/>
      <c r="C24" s="28" t="s">
        <v>28</v>
      </c>
      <c r="D24" s="29"/>
      <c r="E24" s="35">
        <f>80583*4+102583</f>
        <v>424915</v>
      </c>
      <c r="F24" s="36">
        <f>-3005.57+45652.77+140758.15+13964.48+22496.26</f>
        <v>219866.09</v>
      </c>
      <c r="G24" s="37">
        <f>E24+F24</f>
        <v>644781.09</v>
      </c>
      <c r="H24" s="36">
        <f>61217.43+126235.77+202448.15+65996.67+61436.45</f>
        <v>517334.47</v>
      </c>
      <c r="I24" s="36">
        <f>61217.43+126235.77+202448.15+65996.67+61436.45</f>
        <v>517334.47</v>
      </c>
      <c r="J24" s="36">
        <f>G24-H24</f>
        <v>127446.62</v>
      </c>
      <c r="L24" s="65"/>
    </row>
    <row r="25" spans="2:13" ht="24" customHeight="1" x14ac:dyDescent="0.25">
      <c r="B25" s="31"/>
      <c r="C25" s="28" t="s">
        <v>29</v>
      </c>
      <c r="D25" s="29"/>
      <c r="E25" s="42"/>
      <c r="F25" s="42"/>
      <c r="G25" s="43">
        <v>0</v>
      </c>
      <c r="H25" s="44"/>
      <c r="I25" s="44"/>
      <c r="J25" s="45">
        <v>0</v>
      </c>
    </row>
    <row r="26" spans="2:13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3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3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3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3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3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3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7994635</v>
      </c>
      <c r="F41" s="59">
        <f t="shared" ref="F41:J41" si="2">F10+F11+F14+F23+F27+F30+F35</f>
        <v>141711.69</v>
      </c>
      <c r="G41" s="59">
        <f t="shared" si="2"/>
        <v>8136346.6899999995</v>
      </c>
      <c r="H41" s="59">
        <f t="shared" si="2"/>
        <v>4810780.4799999995</v>
      </c>
      <c r="I41" s="59">
        <f t="shared" si="2"/>
        <v>4810780.4799999995</v>
      </c>
      <c r="J41" s="59">
        <f t="shared" si="2"/>
        <v>3325566.21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  <row r="49" spans="8:8" x14ac:dyDescent="0.25">
      <c r="H49" s="68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 Myo</vt:lpstr>
      <vt:lpstr>Gtos por Cat  Programatica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2020-06-25T16:50:50Z</dcterms:created>
  <dcterms:modified xsi:type="dcterms:W3CDTF">2020-06-25T16:51:53Z</dcterms:modified>
</cp:coreProperties>
</file>